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Утвержденное" sheetId="5" r:id="rId1"/>
  </sheets>
  <definedNames>
    <definedName name="_xlnm._FilterDatabase" localSheetId="0" hidden="1">Утвержденное!$A$2:$B$48</definedName>
  </definedNames>
  <calcPr calcId="162913"/>
</workbook>
</file>

<file path=xl/calcChain.xml><?xml version="1.0" encoding="utf-8"?>
<calcChain xmlns="http://schemas.openxmlformats.org/spreadsheetml/2006/main">
  <c r="AY35" i="5" l="1"/>
  <c r="AZ35" i="5"/>
  <c r="BA35" i="5"/>
  <c r="BB35" i="5"/>
  <c r="BC35" i="5"/>
  <c r="BD35" i="5"/>
  <c r="AY36" i="5"/>
  <c r="AZ36" i="5"/>
  <c r="BA36" i="5"/>
  <c r="BB36" i="5"/>
  <c r="BC36" i="5"/>
  <c r="BD36" i="5"/>
  <c r="AY37" i="5"/>
  <c r="AZ37" i="5"/>
  <c r="BA37" i="5"/>
  <c r="BB37" i="5"/>
  <c r="BC37" i="5"/>
  <c r="BD37" i="5"/>
  <c r="AY38" i="5"/>
  <c r="AZ38" i="5"/>
  <c r="BA38" i="5"/>
  <c r="BB38" i="5"/>
  <c r="BC38" i="5"/>
  <c r="BD38" i="5"/>
  <c r="AY39" i="5"/>
  <c r="AZ39" i="5"/>
  <c r="BA39" i="5"/>
  <c r="BB39" i="5"/>
  <c r="BC39" i="5"/>
  <c r="BD39" i="5"/>
  <c r="AY40" i="5"/>
  <c r="AZ40" i="5"/>
  <c r="BA40" i="5"/>
  <c r="BB40" i="5"/>
  <c r="BC40" i="5"/>
  <c r="BD40" i="5"/>
  <c r="AY9" i="5"/>
  <c r="AZ9" i="5"/>
  <c r="BA9" i="5"/>
  <c r="BB9" i="5"/>
  <c r="BC9" i="5"/>
  <c r="BD9" i="5"/>
  <c r="AY10" i="5"/>
  <c r="AZ10" i="5"/>
  <c r="BA10" i="5"/>
  <c r="BB10" i="5"/>
  <c r="BC10" i="5"/>
  <c r="BD10" i="5"/>
  <c r="AY11" i="5"/>
  <c r="AZ11" i="5"/>
  <c r="BA11" i="5"/>
  <c r="BB11" i="5"/>
  <c r="BC11" i="5"/>
  <c r="BD11" i="5"/>
  <c r="AY12" i="5"/>
  <c r="AZ12" i="5"/>
  <c r="BA12" i="5"/>
  <c r="BB12" i="5"/>
  <c r="BC12" i="5"/>
  <c r="BD12" i="5"/>
  <c r="AY13" i="5"/>
  <c r="AZ13" i="5"/>
  <c r="BA13" i="5"/>
  <c r="BB13" i="5"/>
  <c r="BC13" i="5"/>
  <c r="BD13" i="5"/>
  <c r="AY14" i="5"/>
  <c r="AZ14" i="5"/>
  <c r="BA14" i="5"/>
  <c r="BB14" i="5"/>
  <c r="BC14" i="5"/>
  <c r="BD14" i="5"/>
  <c r="AY15" i="5"/>
  <c r="AZ15" i="5"/>
  <c r="BA15" i="5"/>
  <c r="BB15" i="5"/>
  <c r="BC15" i="5"/>
  <c r="BD15" i="5"/>
  <c r="AY16" i="5"/>
  <c r="AZ16" i="5"/>
  <c r="BA16" i="5"/>
  <c r="BB16" i="5"/>
  <c r="BC16" i="5"/>
  <c r="BD16" i="5"/>
  <c r="AY17" i="5"/>
  <c r="AZ17" i="5"/>
  <c r="BA17" i="5"/>
  <c r="BB17" i="5"/>
  <c r="BC17" i="5"/>
  <c r="BD17" i="5"/>
  <c r="AY18" i="5"/>
  <c r="AZ18" i="5"/>
  <c r="BA18" i="5"/>
  <c r="BB18" i="5"/>
  <c r="BC18" i="5"/>
  <c r="BD18" i="5"/>
  <c r="AP37" i="5"/>
  <c r="AQ37" i="5"/>
  <c r="AR37" i="5"/>
  <c r="AS37" i="5"/>
  <c r="AT37" i="5"/>
  <c r="AU37" i="5"/>
  <c r="AP38" i="5"/>
  <c r="AQ38" i="5"/>
  <c r="AR38" i="5"/>
  <c r="AS38" i="5"/>
  <c r="AT38" i="5"/>
  <c r="AU38" i="5"/>
  <c r="AP39" i="5"/>
  <c r="AQ39" i="5"/>
  <c r="AR39" i="5"/>
  <c r="AS39" i="5"/>
  <c r="AT39" i="5"/>
  <c r="AU39" i="5"/>
  <c r="AP40" i="5"/>
  <c r="AQ40" i="5"/>
  <c r="AR40" i="5"/>
  <c r="AS40" i="5"/>
  <c r="AT40" i="5"/>
  <c r="AU40" i="5"/>
  <c r="AP36" i="5"/>
  <c r="AQ36" i="5"/>
  <c r="AR36" i="5"/>
  <c r="AS36" i="5"/>
  <c r="AT36" i="5"/>
  <c r="AU36" i="5"/>
  <c r="AR41" i="5"/>
  <c r="W31" i="5"/>
  <c r="X31" i="5"/>
  <c r="Y31" i="5"/>
  <c r="Z31" i="5"/>
  <c r="AA31" i="5"/>
  <c r="AB31" i="5"/>
  <c r="W32" i="5"/>
  <c r="X32" i="5"/>
  <c r="Y32" i="5"/>
  <c r="Z32" i="5"/>
  <c r="AA32" i="5"/>
  <c r="AB32" i="5"/>
  <c r="W33" i="5"/>
  <c r="X33" i="5"/>
  <c r="Y33" i="5"/>
  <c r="Z33" i="5"/>
  <c r="AA33" i="5"/>
  <c r="AB33" i="5"/>
  <c r="W34" i="5"/>
  <c r="X34" i="5"/>
  <c r="Y34" i="5"/>
  <c r="Z34" i="5"/>
  <c r="AA34" i="5"/>
  <c r="AB34" i="5"/>
  <c r="W35" i="5"/>
  <c r="X35" i="5"/>
  <c r="Y35" i="5"/>
  <c r="Z35" i="5"/>
  <c r="AA35" i="5"/>
  <c r="AB35" i="5"/>
  <c r="W36" i="5"/>
  <c r="X36" i="5"/>
  <c r="Y36" i="5"/>
  <c r="Z36" i="5"/>
  <c r="AA36" i="5"/>
  <c r="AB36" i="5"/>
  <c r="W37" i="5"/>
  <c r="X37" i="5"/>
  <c r="Y37" i="5"/>
  <c r="Z37" i="5"/>
  <c r="AA37" i="5"/>
  <c r="AB37" i="5"/>
  <c r="W38" i="5"/>
  <c r="X38" i="5"/>
  <c r="Y38" i="5"/>
  <c r="Z38" i="5"/>
  <c r="AA38" i="5"/>
  <c r="AB38" i="5"/>
  <c r="W39" i="5"/>
  <c r="X39" i="5"/>
  <c r="Y39" i="5"/>
  <c r="Z39" i="5"/>
  <c r="AA39" i="5"/>
  <c r="AB39" i="5"/>
  <c r="W40" i="5"/>
  <c r="X40" i="5"/>
  <c r="Y40" i="5"/>
  <c r="Z40" i="5"/>
  <c r="AA40" i="5"/>
  <c r="AB40" i="5"/>
  <c r="AB30" i="5"/>
  <c r="AA30" i="5"/>
  <c r="Z30" i="5"/>
  <c r="Y30" i="5"/>
  <c r="X30" i="5"/>
  <c r="W30" i="5"/>
  <c r="W9" i="5"/>
  <c r="X9" i="5"/>
  <c r="Y9" i="5"/>
  <c r="Z9" i="5"/>
  <c r="AA9" i="5"/>
  <c r="AB9" i="5"/>
  <c r="W10" i="5"/>
  <c r="X10" i="5"/>
  <c r="Y10" i="5"/>
  <c r="Z10" i="5"/>
  <c r="AA10" i="5"/>
  <c r="AB10" i="5"/>
  <c r="W11" i="5"/>
  <c r="X11" i="5"/>
  <c r="Y11" i="5"/>
  <c r="Z11" i="5"/>
  <c r="AA11" i="5"/>
  <c r="AB11" i="5"/>
  <c r="W12" i="5"/>
  <c r="X12" i="5"/>
  <c r="Y12" i="5"/>
  <c r="Z12" i="5"/>
  <c r="AA12" i="5"/>
  <c r="AB12" i="5"/>
  <c r="W13" i="5"/>
  <c r="X13" i="5"/>
  <c r="Y13" i="5"/>
  <c r="Z13" i="5"/>
  <c r="AA13" i="5"/>
  <c r="AB13" i="5"/>
  <c r="W14" i="5"/>
  <c r="X14" i="5"/>
  <c r="Y14" i="5"/>
  <c r="Z14" i="5"/>
  <c r="AA14" i="5"/>
  <c r="AB14" i="5"/>
  <c r="W15" i="5"/>
  <c r="X15" i="5"/>
  <c r="Y15" i="5"/>
  <c r="Z15" i="5"/>
  <c r="AA15" i="5"/>
  <c r="AB15" i="5"/>
  <c r="W16" i="5"/>
  <c r="X16" i="5"/>
  <c r="Y16" i="5"/>
  <c r="Z16" i="5"/>
  <c r="AA16" i="5"/>
  <c r="AB16" i="5"/>
  <c r="W17" i="5"/>
  <c r="X17" i="5"/>
  <c r="Y17" i="5"/>
  <c r="Z17" i="5"/>
  <c r="AA17" i="5"/>
  <c r="AB17" i="5"/>
  <c r="W18" i="5"/>
  <c r="X18" i="5"/>
  <c r="Y18" i="5"/>
  <c r="Z18" i="5"/>
  <c r="AA18" i="5"/>
  <c r="AB18" i="5"/>
  <c r="AB8" i="5"/>
  <c r="AA8" i="5"/>
  <c r="Z8" i="5"/>
  <c r="Y8" i="5"/>
  <c r="X8" i="5"/>
  <c r="W8" i="5"/>
  <c r="N31" i="5"/>
  <c r="O31" i="5"/>
  <c r="P31" i="5"/>
  <c r="Q31" i="5"/>
  <c r="R31" i="5"/>
  <c r="S31" i="5"/>
  <c r="N32" i="5"/>
  <c r="O32" i="5"/>
  <c r="P32" i="5"/>
  <c r="Q32" i="5"/>
  <c r="R32" i="5"/>
  <c r="S32" i="5"/>
  <c r="N33" i="5"/>
  <c r="O33" i="5"/>
  <c r="P33" i="5"/>
  <c r="Q33" i="5"/>
  <c r="R33" i="5"/>
  <c r="S33" i="5"/>
  <c r="N34" i="5"/>
  <c r="O34" i="5"/>
  <c r="P34" i="5"/>
  <c r="Q34" i="5"/>
  <c r="R34" i="5"/>
  <c r="S34" i="5"/>
  <c r="N35" i="5"/>
  <c r="O35" i="5"/>
  <c r="P35" i="5"/>
  <c r="Q35" i="5"/>
  <c r="R35" i="5"/>
  <c r="S35" i="5"/>
  <c r="N36" i="5"/>
  <c r="O36" i="5"/>
  <c r="P36" i="5"/>
  <c r="Q36" i="5"/>
  <c r="R36" i="5"/>
  <c r="S36" i="5"/>
  <c r="N37" i="5"/>
  <c r="O37" i="5"/>
  <c r="P37" i="5"/>
  <c r="Q37" i="5"/>
  <c r="R37" i="5"/>
  <c r="S37" i="5"/>
  <c r="N38" i="5"/>
  <c r="O38" i="5"/>
  <c r="P38" i="5"/>
  <c r="Q38" i="5"/>
  <c r="R38" i="5"/>
  <c r="S38" i="5"/>
  <c r="N39" i="5"/>
  <c r="O39" i="5"/>
  <c r="P39" i="5"/>
  <c r="Q39" i="5"/>
  <c r="R39" i="5"/>
  <c r="S39" i="5"/>
  <c r="N40" i="5"/>
  <c r="O40" i="5"/>
  <c r="P40" i="5"/>
  <c r="Q40" i="5"/>
  <c r="R40" i="5"/>
  <c r="S40" i="5"/>
  <c r="S30" i="5"/>
  <c r="R30" i="5"/>
  <c r="Q30" i="5"/>
  <c r="P30" i="5"/>
  <c r="O30" i="5"/>
  <c r="N30" i="5"/>
  <c r="N9" i="5"/>
  <c r="O9" i="5"/>
  <c r="P9" i="5"/>
  <c r="Q9" i="5"/>
  <c r="R9" i="5"/>
  <c r="S9" i="5"/>
  <c r="N10" i="5"/>
  <c r="O10" i="5"/>
  <c r="P10" i="5"/>
  <c r="Q10" i="5"/>
  <c r="R10" i="5"/>
  <c r="S10" i="5"/>
  <c r="N11" i="5"/>
  <c r="O11" i="5"/>
  <c r="P11" i="5"/>
  <c r="Q11" i="5"/>
  <c r="R11" i="5"/>
  <c r="S11" i="5"/>
  <c r="N12" i="5"/>
  <c r="O12" i="5"/>
  <c r="P12" i="5"/>
  <c r="Q12" i="5"/>
  <c r="R12" i="5"/>
  <c r="S12" i="5"/>
  <c r="N13" i="5"/>
  <c r="O13" i="5"/>
  <c r="P13" i="5"/>
  <c r="Q13" i="5"/>
  <c r="R13" i="5"/>
  <c r="S13" i="5"/>
  <c r="N14" i="5"/>
  <c r="O14" i="5"/>
  <c r="P14" i="5"/>
  <c r="Q14" i="5"/>
  <c r="R14" i="5"/>
  <c r="S14" i="5"/>
  <c r="N15" i="5"/>
  <c r="O15" i="5"/>
  <c r="P15" i="5"/>
  <c r="Q15" i="5"/>
  <c r="R15" i="5"/>
  <c r="S15" i="5"/>
  <c r="N16" i="5"/>
  <c r="O16" i="5"/>
  <c r="P16" i="5"/>
  <c r="Q16" i="5"/>
  <c r="R16" i="5"/>
  <c r="S16" i="5"/>
  <c r="N17" i="5"/>
  <c r="O17" i="5"/>
  <c r="P17" i="5"/>
  <c r="Q17" i="5"/>
  <c r="R17" i="5"/>
  <c r="S17" i="5"/>
  <c r="N18" i="5"/>
  <c r="O18" i="5"/>
  <c r="P18" i="5"/>
  <c r="Q18" i="5"/>
  <c r="R18" i="5"/>
  <c r="S18" i="5"/>
  <c r="S8" i="5"/>
  <c r="R8" i="5"/>
  <c r="Q8" i="5"/>
  <c r="P8" i="5"/>
  <c r="O8" i="5"/>
  <c r="N8" i="5"/>
  <c r="BI31" i="5" l="1"/>
  <c r="BJ31" i="5"/>
  <c r="BK31" i="5"/>
  <c r="BL31" i="5"/>
  <c r="BM31" i="5"/>
  <c r="BN31" i="5"/>
  <c r="BI32" i="5"/>
  <c r="BJ32" i="5"/>
  <c r="BK32" i="5"/>
  <c r="BL32" i="5"/>
  <c r="BM32" i="5"/>
  <c r="BN32" i="5"/>
  <c r="BI33" i="5"/>
  <c r="BJ33" i="5"/>
  <c r="BK33" i="5"/>
  <c r="BL33" i="5"/>
  <c r="BM33" i="5"/>
  <c r="BN33" i="5"/>
  <c r="BI34" i="5"/>
  <c r="BJ34" i="5"/>
  <c r="BK34" i="5"/>
  <c r="BL34" i="5"/>
  <c r="BM34" i="5"/>
  <c r="BN34" i="5"/>
  <c r="BI35" i="5"/>
  <c r="BJ35" i="5"/>
  <c r="BK35" i="5"/>
  <c r="BL35" i="5"/>
  <c r="BM35" i="5"/>
  <c r="BN35" i="5"/>
  <c r="BI36" i="5"/>
  <c r="BJ36" i="5"/>
  <c r="BK36" i="5"/>
  <c r="BL36" i="5"/>
  <c r="BM36" i="5"/>
  <c r="BN36" i="5"/>
  <c r="BN30" i="5"/>
  <c r="BM30" i="5"/>
  <c r="BL30" i="5"/>
  <c r="BK30" i="5"/>
  <c r="BJ30" i="5"/>
  <c r="BI30" i="5"/>
  <c r="BI9" i="5"/>
  <c r="BJ9" i="5"/>
  <c r="BK9" i="5"/>
  <c r="BL9" i="5"/>
  <c r="BM9" i="5"/>
  <c r="BN9" i="5"/>
  <c r="BI10" i="5"/>
  <c r="BJ10" i="5"/>
  <c r="BK10" i="5"/>
  <c r="BL10" i="5"/>
  <c r="BM10" i="5"/>
  <c r="BN10" i="5"/>
  <c r="BI11" i="5"/>
  <c r="BJ11" i="5"/>
  <c r="BK11" i="5"/>
  <c r="BL11" i="5"/>
  <c r="BM11" i="5"/>
  <c r="BN11" i="5"/>
  <c r="BI12" i="5"/>
  <c r="BJ12" i="5"/>
  <c r="BK12" i="5"/>
  <c r="BL12" i="5"/>
  <c r="BM12" i="5"/>
  <c r="BN12" i="5"/>
  <c r="BI13" i="5"/>
  <c r="BJ13" i="5"/>
  <c r="BK13" i="5"/>
  <c r="BL13" i="5"/>
  <c r="BM13" i="5"/>
  <c r="BN13" i="5"/>
  <c r="BI14" i="5"/>
  <c r="BJ14" i="5"/>
  <c r="BK14" i="5"/>
  <c r="BL14" i="5"/>
  <c r="BM14" i="5"/>
  <c r="BN14" i="5"/>
  <c r="BN8" i="5"/>
  <c r="BM8" i="5"/>
  <c r="BL8" i="5"/>
  <c r="BK8" i="5"/>
  <c r="BJ8" i="5"/>
  <c r="BI8" i="5"/>
  <c r="AY31" i="5"/>
  <c r="AZ31" i="5"/>
  <c r="BA31" i="5"/>
  <c r="BB31" i="5"/>
  <c r="BC31" i="5"/>
  <c r="BD31" i="5"/>
  <c r="AY32" i="5"/>
  <c r="AZ32" i="5"/>
  <c r="BA32" i="5"/>
  <c r="BB32" i="5"/>
  <c r="BC32" i="5"/>
  <c r="BD32" i="5"/>
  <c r="AY33" i="5"/>
  <c r="AZ33" i="5"/>
  <c r="BA33" i="5"/>
  <c r="BB33" i="5"/>
  <c r="BC33" i="5"/>
  <c r="BD33" i="5"/>
  <c r="AY34" i="5"/>
  <c r="AZ34" i="5"/>
  <c r="BA34" i="5"/>
  <c r="BB34" i="5"/>
  <c r="BC34" i="5"/>
  <c r="BD34" i="5"/>
  <c r="BD30" i="5"/>
  <c r="BC30" i="5"/>
  <c r="BB30" i="5"/>
  <c r="BA30" i="5"/>
  <c r="AZ30" i="5"/>
  <c r="AY30" i="5"/>
  <c r="BD8" i="5"/>
  <c r="BC8" i="5"/>
  <c r="BB8" i="5"/>
  <c r="BA8" i="5"/>
  <c r="AZ8" i="5"/>
  <c r="AY8" i="5"/>
  <c r="AU35" i="5" l="1"/>
  <c r="AT35" i="5"/>
  <c r="AS35" i="5"/>
  <c r="AR35" i="5"/>
  <c r="AQ35" i="5"/>
  <c r="AP35" i="5"/>
  <c r="AU34" i="5"/>
  <c r="AT34" i="5"/>
  <c r="AS34" i="5"/>
  <c r="AR34" i="5"/>
  <c r="AQ34" i="5"/>
  <c r="AP34" i="5"/>
  <c r="AU33" i="5"/>
  <c r="AT33" i="5"/>
  <c r="AS33" i="5"/>
  <c r="AR33" i="5"/>
  <c r="AQ33" i="5"/>
  <c r="AP33" i="5"/>
  <c r="AU32" i="5"/>
  <c r="AT32" i="5"/>
  <c r="AS32" i="5"/>
  <c r="AR32" i="5"/>
  <c r="AQ32" i="5"/>
  <c r="AP32" i="5"/>
  <c r="AU31" i="5"/>
  <c r="AT31" i="5"/>
  <c r="AS31" i="5"/>
  <c r="AR31" i="5"/>
  <c r="AQ31" i="5"/>
  <c r="AP31" i="5"/>
  <c r="AU30" i="5"/>
  <c r="AT30" i="5"/>
  <c r="AT41" i="5" s="1"/>
  <c r="AS30" i="5"/>
  <c r="AR30" i="5"/>
  <c r="AQ30" i="5"/>
  <c r="AP30" i="5"/>
  <c r="AP9" i="5"/>
  <c r="AQ9" i="5"/>
  <c r="AR9" i="5"/>
  <c r="AS9" i="5"/>
  <c r="AT9" i="5"/>
  <c r="AU9" i="5"/>
  <c r="AP10" i="5"/>
  <c r="AQ10" i="5"/>
  <c r="AR10" i="5"/>
  <c r="AS10" i="5"/>
  <c r="AT10" i="5"/>
  <c r="AU10" i="5"/>
  <c r="AP11" i="5"/>
  <c r="AQ11" i="5"/>
  <c r="AR11" i="5"/>
  <c r="AS11" i="5"/>
  <c r="AT11" i="5"/>
  <c r="AU11" i="5"/>
  <c r="AP12" i="5"/>
  <c r="AQ12" i="5"/>
  <c r="AR12" i="5"/>
  <c r="AS12" i="5"/>
  <c r="AT12" i="5"/>
  <c r="AU12" i="5"/>
  <c r="AP13" i="5"/>
  <c r="AQ13" i="5"/>
  <c r="AR13" i="5"/>
  <c r="AS13" i="5"/>
  <c r="AT13" i="5"/>
  <c r="AU13" i="5"/>
  <c r="AP14" i="5"/>
  <c r="AQ14" i="5"/>
  <c r="AR14" i="5"/>
  <c r="AS14" i="5"/>
  <c r="AT14" i="5"/>
  <c r="AU14" i="5"/>
  <c r="AU8" i="5"/>
  <c r="AT8" i="5"/>
  <c r="AS8" i="5"/>
  <c r="AR8" i="5"/>
  <c r="AQ8" i="5"/>
  <c r="AP8" i="5"/>
  <c r="AG30" i="5"/>
  <c r="AG31" i="5"/>
  <c r="AH31" i="5"/>
  <c r="AI31" i="5"/>
  <c r="AJ31" i="5"/>
  <c r="AK31" i="5"/>
  <c r="AL31" i="5"/>
  <c r="AG32" i="5"/>
  <c r="AH32" i="5"/>
  <c r="AI32" i="5"/>
  <c r="AJ32" i="5"/>
  <c r="AK32" i="5"/>
  <c r="AL32" i="5"/>
  <c r="AG33" i="5"/>
  <c r="AH33" i="5"/>
  <c r="AI33" i="5"/>
  <c r="AJ33" i="5"/>
  <c r="AK33" i="5"/>
  <c r="AL33" i="5"/>
  <c r="AG34" i="5"/>
  <c r="AH34" i="5"/>
  <c r="AI34" i="5"/>
  <c r="AJ34" i="5"/>
  <c r="AK34" i="5"/>
  <c r="AL34" i="5"/>
  <c r="AG35" i="5"/>
  <c r="AH35" i="5"/>
  <c r="AI35" i="5"/>
  <c r="AJ35" i="5"/>
  <c r="AK35" i="5"/>
  <c r="AL35" i="5"/>
  <c r="AG36" i="5"/>
  <c r="AH36" i="5"/>
  <c r="AI36" i="5"/>
  <c r="AJ36" i="5"/>
  <c r="AK36" i="5"/>
  <c r="AL36" i="5"/>
  <c r="AL30" i="5"/>
  <c r="AK30" i="5"/>
  <c r="AJ30" i="5"/>
  <c r="AI30" i="5"/>
  <c r="AH30" i="5"/>
  <c r="AG9" i="5"/>
  <c r="AH9" i="5"/>
  <c r="AI9" i="5"/>
  <c r="AJ9" i="5"/>
  <c r="AK9" i="5"/>
  <c r="AL9" i="5"/>
  <c r="AG10" i="5"/>
  <c r="AH10" i="5"/>
  <c r="AI10" i="5"/>
  <c r="AJ10" i="5"/>
  <c r="AK10" i="5"/>
  <c r="AL10" i="5"/>
  <c r="AG11" i="5"/>
  <c r="AH11" i="5"/>
  <c r="AI11" i="5"/>
  <c r="AJ11" i="5"/>
  <c r="AK11" i="5"/>
  <c r="AL11" i="5"/>
  <c r="AG12" i="5"/>
  <c r="AH12" i="5"/>
  <c r="AI12" i="5"/>
  <c r="AJ12" i="5"/>
  <c r="AK12" i="5"/>
  <c r="AL12" i="5"/>
  <c r="AG13" i="5"/>
  <c r="AH13" i="5"/>
  <c r="AI13" i="5"/>
  <c r="AJ13" i="5"/>
  <c r="AK13" i="5"/>
  <c r="AL13" i="5"/>
  <c r="AL8" i="5"/>
  <c r="AK8" i="5"/>
  <c r="AJ8" i="5"/>
  <c r="AI8" i="5"/>
  <c r="AH8" i="5"/>
  <c r="AG8" i="5"/>
  <c r="Y41" i="5"/>
  <c r="BN40" i="5"/>
  <c r="BM40" i="5"/>
  <c r="BL40" i="5"/>
  <c r="BK40" i="5"/>
  <c r="BJ40" i="5"/>
  <c r="BI40" i="5"/>
  <c r="AL40" i="5"/>
  <c r="AK40" i="5"/>
  <c r="AJ40" i="5"/>
  <c r="AI40" i="5"/>
  <c r="AH40" i="5"/>
  <c r="AG40" i="5"/>
  <c r="BN39" i="5"/>
  <c r="BM39" i="5"/>
  <c r="BL39" i="5"/>
  <c r="BK39" i="5"/>
  <c r="BJ39" i="5"/>
  <c r="BI39" i="5"/>
  <c r="AL39" i="5"/>
  <c r="AK39" i="5"/>
  <c r="AJ39" i="5"/>
  <c r="AI39" i="5"/>
  <c r="AH39" i="5"/>
  <c r="AG39" i="5"/>
  <c r="BN38" i="5"/>
  <c r="BM38" i="5"/>
  <c r="BL38" i="5"/>
  <c r="BK38" i="5"/>
  <c r="BJ38" i="5"/>
  <c r="BI38" i="5"/>
  <c r="AL38" i="5"/>
  <c r="AK38" i="5"/>
  <c r="AJ38" i="5"/>
  <c r="AI38" i="5"/>
  <c r="AH38" i="5"/>
  <c r="AG38" i="5"/>
  <c r="BN37" i="5"/>
  <c r="BM37" i="5"/>
  <c r="BL37" i="5"/>
  <c r="BK37" i="5"/>
  <c r="BJ37" i="5"/>
  <c r="BJ41" i="5" s="1"/>
  <c r="BI37" i="5"/>
  <c r="AL37" i="5"/>
  <c r="AK37" i="5"/>
  <c r="AJ37" i="5"/>
  <c r="AI37" i="5"/>
  <c r="AH37" i="5"/>
  <c r="AG37" i="5"/>
  <c r="BB41" i="5"/>
  <c r="AZ41" i="5"/>
  <c r="BM41" i="5"/>
  <c r="BC41" i="5"/>
  <c r="BA41" i="5"/>
  <c r="P41" i="5"/>
  <c r="BI27" i="5"/>
  <c r="AY27" i="5"/>
  <c r="AP27" i="5"/>
  <c r="BN18" i="5"/>
  <c r="BM18" i="5"/>
  <c r="BL18" i="5"/>
  <c r="BK18" i="5"/>
  <c r="BJ18" i="5"/>
  <c r="BI18" i="5"/>
  <c r="AU18" i="5"/>
  <c r="AT18" i="5"/>
  <c r="AS18" i="5"/>
  <c r="AR18" i="5"/>
  <c r="AQ18" i="5"/>
  <c r="AP18" i="5"/>
  <c r="AL18" i="5"/>
  <c r="AK18" i="5"/>
  <c r="AJ18" i="5"/>
  <c r="AI18" i="5"/>
  <c r="AH18" i="5"/>
  <c r="AG18" i="5"/>
  <c r="BN17" i="5"/>
  <c r="BM17" i="5"/>
  <c r="BL17" i="5"/>
  <c r="BK17" i="5"/>
  <c r="BJ17" i="5"/>
  <c r="BI17" i="5"/>
  <c r="AU17" i="5"/>
  <c r="AT17" i="5"/>
  <c r="AS17" i="5"/>
  <c r="AR17" i="5"/>
  <c r="AQ17" i="5"/>
  <c r="AP17" i="5"/>
  <c r="AL17" i="5"/>
  <c r="AK17" i="5"/>
  <c r="AJ17" i="5"/>
  <c r="AI17" i="5"/>
  <c r="AH17" i="5"/>
  <c r="AG17" i="5"/>
  <c r="BN16" i="5"/>
  <c r="BM16" i="5"/>
  <c r="BL16" i="5"/>
  <c r="BK16" i="5"/>
  <c r="BJ16" i="5"/>
  <c r="BI16" i="5"/>
  <c r="AU16" i="5"/>
  <c r="AT16" i="5"/>
  <c r="AS16" i="5"/>
  <c r="AR16" i="5"/>
  <c r="AQ16" i="5"/>
  <c r="AP16" i="5"/>
  <c r="AL16" i="5"/>
  <c r="AK16" i="5"/>
  <c r="AJ16" i="5"/>
  <c r="AI16" i="5"/>
  <c r="AH16" i="5"/>
  <c r="AG16" i="5"/>
  <c r="BN15" i="5"/>
  <c r="BM15" i="5"/>
  <c r="BL15" i="5"/>
  <c r="BK15" i="5"/>
  <c r="BJ15" i="5"/>
  <c r="BI15" i="5"/>
  <c r="AU15" i="5"/>
  <c r="AT15" i="5"/>
  <c r="AS15" i="5"/>
  <c r="AR15" i="5"/>
  <c r="AQ15" i="5"/>
  <c r="AP15" i="5"/>
  <c r="AL15" i="5"/>
  <c r="AK15" i="5"/>
  <c r="AJ15" i="5"/>
  <c r="AI15" i="5"/>
  <c r="AH15" i="5"/>
  <c r="AG15" i="5"/>
  <c r="AL14" i="5"/>
  <c r="AK14" i="5"/>
  <c r="AJ14" i="5"/>
  <c r="AI14" i="5"/>
  <c r="AH14" i="5"/>
  <c r="AG14" i="5"/>
  <c r="BI5" i="5"/>
  <c r="AY5" i="5"/>
  <c r="AH41" i="5" l="1"/>
  <c r="BL41" i="5"/>
  <c r="AQ41" i="5"/>
  <c r="AS41" i="5"/>
  <c r="AK41" i="5"/>
  <c r="AI41" i="5"/>
  <c r="AJ41" i="5"/>
  <c r="AA41" i="5"/>
  <c r="Z41" i="5"/>
  <c r="X41" i="5"/>
  <c r="X19" i="5"/>
  <c r="Z19" i="5"/>
  <c r="Y19" i="5"/>
  <c r="AA19" i="5"/>
  <c r="O41" i="5"/>
  <c r="Q41" i="5"/>
  <c r="Q19" i="5"/>
  <c r="AZ19" i="5"/>
  <c r="AH19" i="5"/>
  <c r="AS19" i="5"/>
  <c r="BL19" i="5"/>
  <c r="BK41" i="5"/>
  <c r="R19" i="5"/>
  <c r="AI19" i="5"/>
  <c r="AT19" i="5"/>
  <c r="BA19" i="5"/>
  <c r="BM19" i="5"/>
  <c r="R41" i="5"/>
  <c r="AJ19" i="5"/>
  <c r="BB19" i="5"/>
  <c r="P19" i="5"/>
  <c r="BK19" i="5"/>
  <c r="AK19" i="5"/>
  <c r="AR19" i="5"/>
  <c r="BC19" i="5"/>
  <c r="BJ19" i="5"/>
  <c r="O19" i="5"/>
  <c r="AQ19" i="5"/>
</calcChain>
</file>

<file path=xl/sharedStrings.xml><?xml version="1.0" encoding="utf-8"?>
<sst xmlns="http://schemas.openxmlformats.org/spreadsheetml/2006/main" count="363" uniqueCount="129">
  <si>
    <t>Прием пищи</t>
  </si>
  <si>
    <t>№ рец.</t>
  </si>
  <si>
    <t>Белки</t>
  </si>
  <si>
    <t>Жиры</t>
  </si>
  <si>
    <t>Углеводы</t>
  </si>
  <si>
    <t>х</t>
  </si>
  <si>
    <t>Наименование блюда</t>
  </si>
  <si>
    <t>Вес блюда</t>
  </si>
  <si>
    <t>Энергетическая ценность</t>
  </si>
  <si>
    <t>Меню приготавливаемых блюд</t>
  </si>
  <si>
    <t xml:space="preserve">Утверджаю </t>
  </si>
  <si>
    <t>Директор МКОУ "Унцукульская  СОШ № 2"</t>
  </si>
  <si>
    <t xml:space="preserve">_________________ Алиев А. Г. </t>
  </si>
  <si>
    <t>Неделя: 1</t>
  </si>
  <si>
    <t xml:space="preserve">День: </t>
  </si>
  <si>
    <t>понедельник</t>
  </si>
  <si>
    <t xml:space="preserve">Обед </t>
  </si>
  <si>
    <t>Пищевые вещества</t>
  </si>
  <si>
    <t>Итого за Обед</t>
  </si>
  <si>
    <t>Банан</t>
  </si>
  <si>
    <t>Винегрет овощной</t>
  </si>
  <si>
    <t>Картофель отварной</t>
  </si>
  <si>
    <t>Каша гречневая рассыпчатая</t>
  </si>
  <si>
    <t>Каша перловая рассыпчатая</t>
  </si>
  <si>
    <t>Мандарин</t>
  </si>
  <si>
    <t>Плов из курицы</t>
  </si>
  <si>
    <t>Салат из моркови</t>
  </si>
  <si>
    <t>Суп "Хинкал" на мясном бульоне</t>
  </si>
  <si>
    <t>Суп молочный с изделиями макаронными</t>
  </si>
  <si>
    <t>Чай с сахаром</t>
  </si>
  <si>
    <t>Шоколад "Аленка" 15 гр</t>
  </si>
  <si>
    <t>Щи из капусты свежей на бульоне мясном с мелкошин.овощами</t>
  </si>
  <si>
    <t>цена</t>
  </si>
  <si>
    <t>№ рец</t>
  </si>
  <si>
    <t>Лист 1</t>
  </si>
  <si>
    <t>Голубцы мясные с рисом</t>
  </si>
  <si>
    <t>вторник</t>
  </si>
  <si>
    <t>Куры отварные</t>
  </si>
  <si>
    <t>Лист 2</t>
  </si>
  <si>
    <t>среда</t>
  </si>
  <si>
    <t>четверг</t>
  </si>
  <si>
    <t>Лист 3</t>
  </si>
  <si>
    <t>пятница</t>
  </si>
  <si>
    <t>суббота</t>
  </si>
  <si>
    <t>Неделя: 2</t>
  </si>
  <si>
    <t>Лист 4</t>
  </si>
  <si>
    <t>Лист 5</t>
  </si>
  <si>
    <t>Лист 6</t>
  </si>
  <si>
    <t>Макароны отварные с маслом</t>
  </si>
  <si>
    <t>Десерт "Чоко пай"</t>
  </si>
  <si>
    <t>Десерт "Ореховый тортик"</t>
  </si>
  <si>
    <t>Суп молочный с рисом</t>
  </si>
  <si>
    <t xml:space="preserve">Груши </t>
  </si>
  <si>
    <t xml:space="preserve">Компот из сущенных фруктов </t>
  </si>
  <si>
    <t>Салат из картофеля с огурцами</t>
  </si>
  <si>
    <t xml:space="preserve">Салат из свеклы с раст. маслом </t>
  </si>
  <si>
    <t xml:space="preserve">Хлеб пшеничный </t>
  </si>
  <si>
    <t xml:space="preserve">Яблоки </t>
  </si>
  <si>
    <t xml:space="preserve">Азу из мяса отварного </t>
  </si>
  <si>
    <t xml:space="preserve">Пюре картофельное </t>
  </si>
  <si>
    <t>Десерт глазир."Ломтишки" 32 гр.</t>
  </si>
  <si>
    <t>Соус томатный</t>
  </si>
  <si>
    <t>Десерт "Сникерс"</t>
  </si>
  <si>
    <t>Сырники</t>
  </si>
  <si>
    <t>Рагу из курицы</t>
  </si>
  <si>
    <t>Столбец1</t>
  </si>
  <si>
    <t>Столбец2</t>
  </si>
  <si>
    <t>Биточки из говядины</t>
  </si>
  <si>
    <t>Биточки из птицы ребленные</t>
  </si>
  <si>
    <t xml:space="preserve">Борщ  </t>
  </si>
  <si>
    <t>Булочки "Русский бисквит"</t>
  </si>
  <si>
    <t>Бутерброд с джемом (повидлой)</t>
  </si>
  <si>
    <t>Бутерброд с маслом</t>
  </si>
  <si>
    <t>Гуляш из курицы с овощами</t>
  </si>
  <si>
    <t>Гуляш из говядины</t>
  </si>
  <si>
    <t>Жаркое по домашнему из говядины</t>
  </si>
  <si>
    <t>Какао с молоком</t>
  </si>
  <si>
    <t xml:space="preserve">Капуста тушеная </t>
  </si>
  <si>
    <t>Каша кукурузная рассыпчатая</t>
  </si>
  <si>
    <t xml:space="preserve">Каша молочная гречневая </t>
  </si>
  <si>
    <t>Каша молочная кукурузная</t>
  </si>
  <si>
    <t>Каша молочная манная</t>
  </si>
  <si>
    <t xml:space="preserve">Каша молочная овсяная </t>
  </si>
  <si>
    <t xml:space="preserve">Каша молочная пшеничная </t>
  </si>
  <si>
    <t>Каша молочная пшенная</t>
  </si>
  <si>
    <t>Каша молочная рисовая</t>
  </si>
  <si>
    <t xml:space="preserve">Каша молочная ячневая </t>
  </si>
  <si>
    <t>Каша пшеничная рассыпчатая</t>
  </si>
  <si>
    <t>Каша пшенная рассыпчатая</t>
  </si>
  <si>
    <t>Каша ячневая рассыпчатая</t>
  </si>
  <si>
    <t>Кефир</t>
  </si>
  <si>
    <t xml:space="preserve">Кисель </t>
  </si>
  <si>
    <t>Компот из плодов свежих (яблоки)</t>
  </si>
  <si>
    <t xml:space="preserve">Котлеты из говядины </t>
  </si>
  <si>
    <t>Котлеты из курицы</t>
  </si>
  <si>
    <t>Курица тушеная в соусе</t>
  </si>
  <si>
    <t>Молоко</t>
  </si>
  <si>
    <t>Огурцы свежие</t>
  </si>
  <si>
    <t>Омлет натуральный</t>
  </si>
  <si>
    <t>Плов из говядины</t>
  </si>
  <si>
    <t>Помидоры свежие</t>
  </si>
  <si>
    <t>Рассольник</t>
  </si>
  <si>
    <t xml:space="preserve">Рис отварной </t>
  </si>
  <si>
    <t>Салат из капусты с горошком</t>
  </si>
  <si>
    <t xml:space="preserve">Салат из помидоров и огурцов с растительным маслом </t>
  </si>
  <si>
    <t>Салат из свеклы с яблоком</t>
  </si>
  <si>
    <t xml:space="preserve">Сок фруктовый </t>
  </si>
  <si>
    <t>Суп гороховый</t>
  </si>
  <si>
    <t>Суп из чечевицы с овощами</t>
  </si>
  <si>
    <t xml:space="preserve">Суп перловый с овощами </t>
  </si>
  <si>
    <t xml:space="preserve">Суп рисовый </t>
  </si>
  <si>
    <t>Суп с изделиями макаронными</t>
  </si>
  <si>
    <t>Суп с изделиями макаронными группы А на бульоне из птицы</t>
  </si>
  <si>
    <t>Суп фасолевый с овощами</t>
  </si>
  <si>
    <t>Сыр мягкий "Гауда"</t>
  </si>
  <si>
    <t>Тефтели мясные</t>
  </si>
  <si>
    <t>Чай с молоком</t>
  </si>
  <si>
    <t>Яйца вареные</t>
  </si>
  <si>
    <t>Огурцы консервированные (без уксуса)</t>
  </si>
  <si>
    <t>Калл</t>
  </si>
  <si>
    <t>Б</t>
  </si>
  <si>
    <t>Ж</t>
  </si>
  <si>
    <t>У</t>
  </si>
  <si>
    <t>Вит С</t>
  </si>
  <si>
    <t>Кл</t>
  </si>
  <si>
    <t>172.01</t>
  </si>
  <si>
    <t>368.01</t>
  </si>
  <si>
    <t>1034.02</t>
  </si>
  <si>
    <t>Меню приготавливаемых блюд                                 01.04.2023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</si>
</sst>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7030A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Fill="1"/>
    <xf numFmtId="0" fontId="1" fillId="0" borderId="1" xfId="0" applyFont="1" applyFill="1" applyBorder="1"/>
    <xf numFmtId="0" fontId="1" fillId="0" borderId="1" xfId="0" applyFont="1" applyFill="1" applyBorder="1" applyAlignment="1" applyProtection="1">
      <alignment wrapText="1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right"/>
    </xf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1" fillId="0" borderId="0" xfId="0" applyFont="1" applyFill="1" applyBorder="1"/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1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</cellXfs>
  <cellStyles count="1">
    <cellStyle name="Обычный" xfId="0" builtinId="0"/>
  </cellStyles>
  <dxfs count="2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5"/>
  <sheetViews>
    <sheetView tabSelected="1" topLeftCell="K1" zoomScale="91" zoomScaleNormal="91" workbookViewId="0">
      <selection activeCell="Y15" sqref="Y15"/>
    </sheetView>
  </sheetViews>
  <sheetFormatPr defaultColWidth="9.140625" defaultRowHeight="15" x14ac:dyDescent="0.25"/>
  <cols>
    <col min="1" max="1" width="38.42578125" style="1" hidden="1" customWidth="1"/>
    <col min="2" max="10" width="9.140625" style="1" hidden="1" customWidth="1"/>
    <col min="11" max="11" width="9.140625" style="1" customWidth="1"/>
    <col min="12" max="12" width="10.42578125" style="1" customWidth="1"/>
    <col min="13" max="13" width="32.5703125" style="1" customWidth="1"/>
    <col min="14" max="14" width="11.140625" style="1" customWidth="1"/>
    <col min="15" max="15" width="10.140625" style="1" customWidth="1"/>
    <col min="16" max="16" width="13" style="1" customWidth="1"/>
    <col min="17" max="17" width="11.5703125" style="1" customWidth="1"/>
    <col min="18" max="18" width="12.7109375" style="1" customWidth="1"/>
    <col min="19" max="19" width="12.5703125" style="1" customWidth="1"/>
    <col min="20" max="20" width="3.85546875" style="1" customWidth="1"/>
    <col min="21" max="21" width="10.42578125" style="1" customWidth="1"/>
    <col min="22" max="22" width="34.42578125" style="1" customWidth="1"/>
    <col min="23" max="23" width="11.140625" style="1" customWidth="1"/>
    <col min="24" max="24" width="10.140625" style="1" customWidth="1"/>
    <col min="25" max="25" width="13" style="1" customWidth="1"/>
    <col min="26" max="26" width="11" style="1" customWidth="1"/>
    <col min="27" max="27" width="12.7109375" style="1" customWidth="1"/>
    <col min="28" max="28" width="12.5703125" style="1" customWidth="1"/>
    <col min="29" max="29" width="9.140625" style="1"/>
    <col min="30" max="30" width="4.5703125" style="1" customWidth="1"/>
    <col min="31" max="31" width="10.42578125" style="1" customWidth="1"/>
    <col min="32" max="32" width="32.5703125" style="1" customWidth="1"/>
    <col min="33" max="33" width="11.140625" style="1" customWidth="1"/>
    <col min="34" max="34" width="10.140625" style="1" customWidth="1"/>
    <col min="35" max="35" width="13" style="1" customWidth="1"/>
    <col min="36" max="36" width="11.42578125" style="1" customWidth="1"/>
    <col min="37" max="37" width="12.7109375" style="1" customWidth="1"/>
    <col min="38" max="38" width="12.5703125" style="1" customWidth="1"/>
    <col min="39" max="39" width="6.140625" style="1" customWidth="1"/>
    <col min="40" max="40" width="10.42578125" style="1" customWidth="1"/>
    <col min="41" max="41" width="32.5703125" style="1" customWidth="1"/>
    <col min="42" max="42" width="11.140625" style="1" customWidth="1"/>
    <col min="43" max="43" width="10.140625" style="1" customWidth="1"/>
    <col min="44" max="44" width="13" style="1" customWidth="1"/>
    <col min="45" max="45" width="11.5703125" style="1" customWidth="1"/>
    <col min="46" max="46" width="12.7109375" style="1" customWidth="1"/>
    <col min="47" max="47" width="12.5703125" style="1" customWidth="1"/>
    <col min="48" max="48" width="3.85546875" style="1" customWidth="1"/>
    <col min="49" max="49" width="10.42578125" style="1" customWidth="1"/>
    <col min="50" max="50" width="32.5703125" style="1" customWidth="1"/>
    <col min="51" max="51" width="11.140625" style="1" customWidth="1"/>
    <col min="52" max="52" width="10.140625" style="1" customWidth="1"/>
    <col min="53" max="53" width="13" style="1" customWidth="1"/>
    <col min="54" max="54" width="11" style="1" customWidth="1"/>
    <col min="55" max="55" width="12.7109375" style="1" customWidth="1"/>
    <col min="56" max="56" width="12.5703125" style="1" customWidth="1"/>
    <col min="57" max="57" width="9.140625" style="1"/>
    <col min="58" max="58" width="4.5703125" style="1" customWidth="1"/>
    <col min="59" max="59" width="10.42578125" style="1" customWidth="1"/>
    <col min="60" max="60" width="32.5703125" style="1" customWidth="1"/>
    <col min="61" max="61" width="11.140625" style="1" customWidth="1"/>
    <col min="62" max="62" width="10.140625" style="1" customWidth="1"/>
    <col min="63" max="63" width="13" style="1" customWidth="1"/>
    <col min="64" max="64" width="11.42578125" style="1" customWidth="1"/>
    <col min="65" max="65" width="12.7109375" style="1" customWidth="1"/>
    <col min="66" max="66" width="12.5703125" style="1" customWidth="1"/>
    <col min="67" max="16384" width="9.140625" style="1"/>
  </cols>
  <sheetData>
    <row r="1" spans="1:66" ht="23.25" customHeight="1" x14ac:dyDescent="0.3">
      <c r="A1" s="22" t="s">
        <v>65</v>
      </c>
      <c r="B1" s="2" t="s">
        <v>66</v>
      </c>
      <c r="C1" s="2"/>
      <c r="D1" s="9"/>
      <c r="E1" s="9"/>
      <c r="F1" s="9"/>
      <c r="G1" s="9"/>
      <c r="H1" s="9"/>
      <c r="I1" s="9"/>
      <c r="J1" s="23"/>
      <c r="L1" s="1" t="s">
        <v>34</v>
      </c>
      <c r="P1" s="10"/>
      <c r="Q1" s="21" t="s">
        <v>10</v>
      </c>
      <c r="R1" s="21"/>
      <c r="S1" s="21"/>
      <c r="U1" s="1" t="s">
        <v>38</v>
      </c>
      <c r="Y1" s="10"/>
      <c r="Z1" s="21"/>
      <c r="AA1" s="21"/>
      <c r="AB1" s="21"/>
      <c r="AE1" s="1" t="s">
        <v>41</v>
      </c>
      <c r="AI1" s="10"/>
      <c r="AJ1" s="21"/>
      <c r="AK1" s="21"/>
      <c r="AL1" s="21"/>
      <c r="AN1" s="1" t="s">
        <v>45</v>
      </c>
      <c r="AR1" s="10"/>
      <c r="AS1" s="21"/>
      <c r="AT1" s="21"/>
      <c r="AU1" s="21"/>
      <c r="AW1" s="1" t="s">
        <v>46</v>
      </c>
      <c r="BA1" s="10"/>
      <c r="BB1" s="21"/>
      <c r="BC1" s="21"/>
      <c r="BD1" s="21"/>
      <c r="BG1" s="1" t="s">
        <v>47</v>
      </c>
      <c r="BK1" s="10"/>
      <c r="BL1" s="21"/>
      <c r="BM1" s="21"/>
      <c r="BN1" s="21"/>
    </row>
    <row r="2" spans="1:66" ht="23.25" customHeight="1" x14ac:dyDescent="0.25">
      <c r="A2" s="24" t="s">
        <v>58</v>
      </c>
      <c r="B2" s="24">
        <v>100</v>
      </c>
      <c r="C2" s="2"/>
      <c r="D2" s="9" t="s">
        <v>119</v>
      </c>
      <c r="E2" s="9" t="s">
        <v>120</v>
      </c>
      <c r="F2" s="9" t="s">
        <v>121</v>
      </c>
      <c r="G2" s="9" t="s">
        <v>122</v>
      </c>
      <c r="H2" s="9" t="s">
        <v>123</v>
      </c>
      <c r="I2" s="9" t="s">
        <v>124</v>
      </c>
      <c r="J2" s="23" t="s">
        <v>33</v>
      </c>
      <c r="P2" s="20" t="s">
        <v>11</v>
      </c>
      <c r="Q2" s="20"/>
      <c r="R2" s="20"/>
      <c r="S2" s="20"/>
      <c r="Y2" s="20"/>
      <c r="Z2" s="20"/>
      <c r="AA2" s="20"/>
      <c r="AB2" s="20"/>
      <c r="AI2" s="20"/>
      <c r="AJ2" s="20"/>
      <c r="AK2" s="20"/>
      <c r="AL2" s="20"/>
      <c r="AR2" s="20"/>
      <c r="AS2" s="20"/>
      <c r="AT2" s="20"/>
      <c r="AU2" s="20"/>
      <c r="BA2" s="20"/>
      <c r="BB2" s="20"/>
      <c r="BC2" s="20"/>
      <c r="BD2" s="20"/>
      <c r="BK2" s="20"/>
      <c r="BL2" s="20"/>
      <c r="BM2" s="20"/>
      <c r="BN2" s="20"/>
    </row>
    <row r="3" spans="1:66" ht="23.25" customHeight="1" x14ac:dyDescent="0.3">
      <c r="A3" s="24" t="s">
        <v>19</v>
      </c>
      <c r="B3" s="24">
        <v>100</v>
      </c>
      <c r="C3" s="2"/>
      <c r="D3" s="9">
        <v>96</v>
      </c>
      <c r="E3" s="9">
        <v>2</v>
      </c>
      <c r="F3" s="9">
        <v>1</v>
      </c>
      <c r="G3" s="9">
        <v>21</v>
      </c>
      <c r="H3" s="9">
        <v>10</v>
      </c>
      <c r="I3" s="9">
        <v>8</v>
      </c>
      <c r="J3" s="23">
        <v>368</v>
      </c>
      <c r="P3" s="19" t="s">
        <v>12</v>
      </c>
      <c r="Q3" s="19"/>
      <c r="R3" s="19"/>
      <c r="S3" s="19"/>
      <c r="Y3" s="19"/>
      <c r="Z3" s="19"/>
      <c r="AA3" s="19"/>
      <c r="AB3" s="19"/>
      <c r="AI3" s="19"/>
      <c r="AJ3" s="19"/>
      <c r="AK3" s="19"/>
      <c r="AL3" s="19"/>
      <c r="AR3" s="19"/>
      <c r="AS3" s="19"/>
      <c r="AT3" s="19"/>
      <c r="AU3" s="19"/>
      <c r="BA3" s="19"/>
      <c r="BB3" s="19"/>
      <c r="BC3" s="19"/>
      <c r="BD3" s="19"/>
      <c r="BK3" s="19"/>
      <c r="BL3" s="19"/>
      <c r="BM3" s="19"/>
      <c r="BN3" s="19"/>
    </row>
    <row r="4" spans="1:66" ht="33" customHeight="1" x14ac:dyDescent="0.3">
      <c r="A4" s="24" t="s">
        <v>67</v>
      </c>
      <c r="B4" s="24">
        <v>80</v>
      </c>
      <c r="C4" s="2"/>
      <c r="D4" s="9">
        <v>141</v>
      </c>
      <c r="E4" s="9">
        <v>5</v>
      </c>
      <c r="F4" s="9">
        <v>6</v>
      </c>
      <c r="G4" s="9">
        <v>4</v>
      </c>
      <c r="H4" s="9">
        <v>2</v>
      </c>
      <c r="I4" s="9">
        <v>46</v>
      </c>
      <c r="J4" s="23">
        <v>7061</v>
      </c>
      <c r="L4" s="21" t="s">
        <v>128</v>
      </c>
      <c r="M4" s="21"/>
      <c r="N4" s="21"/>
      <c r="O4" s="21"/>
      <c r="P4" s="21"/>
      <c r="Q4" s="21"/>
      <c r="R4" s="21"/>
      <c r="S4" s="21"/>
      <c r="U4" s="18" t="s">
        <v>9</v>
      </c>
      <c r="V4" s="18"/>
      <c r="W4" s="18"/>
      <c r="X4" s="18"/>
      <c r="Y4" s="18"/>
      <c r="Z4" s="18"/>
      <c r="AA4" s="18"/>
      <c r="AB4" s="18"/>
      <c r="AE4" s="18" t="s">
        <v>9</v>
      </c>
      <c r="AF4" s="18"/>
      <c r="AG4" s="18"/>
      <c r="AH4" s="18"/>
      <c r="AI4" s="18"/>
      <c r="AJ4" s="18"/>
      <c r="AK4" s="18"/>
      <c r="AL4" s="18"/>
      <c r="AN4" s="18" t="s">
        <v>9</v>
      </c>
      <c r="AO4" s="18"/>
      <c r="AP4" s="18"/>
      <c r="AQ4" s="18"/>
      <c r="AR4" s="18"/>
      <c r="AS4" s="18"/>
      <c r="AT4" s="18"/>
      <c r="AU4" s="18"/>
      <c r="AW4" s="18" t="s">
        <v>9</v>
      </c>
      <c r="AX4" s="18"/>
      <c r="AY4" s="18"/>
      <c r="AZ4" s="18"/>
      <c r="BA4" s="18"/>
      <c r="BB4" s="18"/>
      <c r="BC4" s="18"/>
      <c r="BD4" s="18"/>
      <c r="BG4" s="18" t="s">
        <v>9</v>
      </c>
      <c r="BH4" s="18"/>
      <c r="BI4" s="18"/>
      <c r="BJ4" s="18"/>
      <c r="BK4" s="18"/>
      <c r="BL4" s="18"/>
      <c r="BM4" s="18"/>
      <c r="BN4" s="18"/>
    </row>
    <row r="5" spans="1:66" s="6" customFormat="1" ht="21" customHeight="1" x14ac:dyDescent="0.25">
      <c r="A5" s="24" t="s">
        <v>68</v>
      </c>
      <c r="B5" s="24">
        <v>80</v>
      </c>
      <c r="C5" s="2"/>
      <c r="D5" s="9">
        <v>124</v>
      </c>
      <c r="E5" s="9">
        <v>17</v>
      </c>
      <c r="F5" s="9">
        <v>17</v>
      </c>
      <c r="G5" s="9">
        <v>13</v>
      </c>
      <c r="H5" s="9">
        <v>5</v>
      </c>
      <c r="I5" s="9">
        <v>101</v>
      </c>
      <c r="J5" s="23">
        <v>279</v>
      </c>
      <c r="L5" s="11"/>
      <c r="M5" s="11"/>
      <c r="N5" s="11" t="s">
        <v>13</v>
      </c>
      <c r="O5" s="11"/>
      <c r="P5" s="12" t="s">
        <v>14</v>
      </c>
      <c r="Q5" s="11" t="s">
        <v>15</v>
      </c>
      <c r="R5" s="11"/>
      <c r="S5" s="11"/>
      <c r="U5" s="11"/>
      <c r="V5" s="11"/>
      <c r="W5" s="11" t="s">
        <v>13</v>
      </c>
      <c r="X5" s="11"/>
      <c r="Y5" s="12" t="s">
        <v>14</v>
      </c>
      <c r="Z5" s="11" t="s">
        <v>39</v>
      </c>
      <c r="AA5" s="11"/>
      <c r="AB5" s="11"/>
      <c r="AE5" s="11"/>
      <c r="AF5" s="11"/>
      <c r="AG5" s="11" t="s">
        <v>13</v>
      </c>
      <c r="AH5" s="11"/>
      <c r="AI5" s="12" t="s">
        <v>14</v>
      </c>
      <c r="AJ5" s="11" t="s">
        <v>42</v>
      </c>
      <c r="AK5" s="11"/>
      <c r="AL5" s="11"/>
      <c r="AN5" s="11"/>
      <c r="AO5" s="11"/>
      <c r="AP5" s="11" t="s">
        <v>44</v>
      </c>
      <c r="AQ5" s="11"/>
      <c r="AR5" s="12" t="s">
        <v>14</v>
      </c>
      <c r="AS5" s="11" t="s">
        <v>15</v>
      </c>
      <c r="AT5" s="11"/>
      <c r="AU5" s="11"/>
      <c r="AW5" s="11"/>
      <c r="AX5" s="11"/>
      <c r="AY5" s="11" t="str">
        <f>AP5</f>
        <v>Неделя: 2</v>
      </c>
      <c r="AZ5" s="11"/>
      <c r="BA5" s="12" t="s">
        <v>14</v>
      </c>
      <c r="BB5" s="11" t="s">
        <v>39</v>
      </c>
      <c r="BC5" s="11"/>
      <c r="BD5" s="11"/>
      <c r="BG5" s="11"/>
      <c r="BH5" s="11"/>
      <c r="BI5" s="11" t="str">
        <f>AP5</f>
        <v>Неделя: 2</v>
      </c>
      <c r="BJ5" s="11"/>
      <c r="BK5" s="12" t="s">
        <v>14</v>
      </c>
      <c r="BL5" s="11" t="s">
        <v>42</v>
      </c>
      <c r="BM5" s="11"/>
      <c r="BN5" s="11"/>
    </row>
    <row r="6" spans="1:66" ht="21" customHeight="1" x14ac:dyDescent="0.25">
      <c r="A6" s="24" t="s">
        <v>69</v>
      </c>
      <c r="B6" s="24">
        <v>250</v>
      </c>
      <c r="C6" s="2"/>
      <c r="D6" s="9">
        <v>93</v>
      </c>
      <c r="E6" s="9">
        <v>3</v>
      </c>
      <c r="F6" s="9">
        <v>5</v>
      </c>
      <c r="G6" s="9">
        <v>8</v>
      </c>
      <c r="H6" s="9">
        <v>20</v>
      </c>
      <c r="I6" s="9">
        <v>35</v>
      </c>
      <c r="J6" s="23">
        <v>62</v>
      </c>
      <c r="L6" s="15" t="s">
        <v>0</v>
      </c>
      <c r="M6" s="15" t="s">
        <v>6</v>
      </c>
      <c r="N6" s="15" t="s">
        <v>7</v>
      </c>
      <c r="O6" s="16" t="s">
        <v>17</v>
      </c>
      <c r="P6" s="16"/>
      <c r="Q6" s="16"/>
      <c r="R6" s="15" t="s">
        <v>8</v>
      </c>
      <c r="S6" s="15" t="s">
        <v>1</v>
      </c>
      <c r="U6" s="15" t="s">
        <v>0</v>
      </c>
      <c r="V6" s="15" t="s">
        <v>6</v>
      </c>
      <c r="W6" s="15" t="s">
        <v>7</v>
      </c>
      <c r="X6" s="16" t="s">
        <v>17</v>
      </c>
      <c r="Y6" s="16"/>
      <c r="Z6" s="16"/>
      <c r="AA6" s="15" t="s">
        <v>8</v>
      </c>
      <c r="AB6" s="15" t="s">
        <v>1</v>
      </c>
      <c r="AE6" s="15" t="s">
        <v>0</v>
      </c>
      <c r="AF6" s="15" t="s">
        <v>6</v>
      </c>
      <c r="AG6" s="15" t="s">
        <v>7</v>
      </c>
      <c r="AH6" s="16" t="s">
        <v>17</v>
      </c>
      <c r="AI6" s="16"/>
      <c r="AJ6" s="16"/>
      <c r="AK6" s="15" t="s">
        <v>8</v>
      </c>
      <c r="AL6" s="15" t="s">
        <v>1</v>
      </c>
      <c r="AN6" s="15" t="s">
        <v>0</v>
      </c>
      <c r="AO6" s="15" t="s">
        <v>6</v>
      </c>
      <c r="AP6" s="15" t="s">
        <v>7</v>
      </c>
      <c r="AQ6" s="16" t="s">
        <v>17</v>
      </c>
      <c r="AR6" s="16"/>
      <c r="AS6" s="16"/>
      <c r="AT6" s="15" t="s">
        <v>8</v>
      </c>
      <c r="AU6" s="15" t="s">
        <v>1</v>
      </c>
      <c r="AW6" s="15" t="s">
        <v>0</v>
      </c>
      <c r="AX6" s="15" t="s">
        <v>6</v>
      </c>
      <c r="AY6" s="15" t="s">
        <v>7</v>
      </c>
      <c r="AZ6" s="16" t="s">
        <v>17</v>
      </c>
      <c r="BA6" s="16"/>
      <c r="BB6" s="16"/>
      <c r="BC6" s="15" t="s">
        <v>8</v>
      </c>
      <c r="BD6" s="15" t="s">
        <v>1</v>
      </c>
      <c r="BG6" s="15" t="s">
        <v>0</v>
      </c>
      <c r="BH6" s="15" t="s">
        <v>6</v>
      </c>
      <c r="BI6" s="15" t="s">
        <v>7</v>
      </c>
      <c r="BJ6" s="16" t="s">
        <v>17</v>
      </c>
      <c r="BK6" s="16"/>
      <c r="BL6" s="16"/>
      <c r="BM6" s="15" t="s">
        <v>8</v>
      </c>
      <c r="BN6" s="15" t="s">
        <v>1</v>
      </c>
    </row>
    <row r="7" spans="1:66" ht="26.25" customHeight="1" x14ac:dyDescent="0.25">
      <c r="A7" s="24" t="s">
        <v>70</v>
      </c>
      <c r="B7" s="24">
        <v>35</v>
      </c>
      <c r="C7" s="2"/>
      <c r="D7" s="9"/>
      <c r="E7" s="9"/>
      <c r="F7" s="9"/>
      <c r="G7" s="9"/>
      <c r="H7" s="9"/>
      <c r="I7" s="9"/>
      <c r="J7" s="23"/>
      <c r="L7" s="15"/>
      <c r="M7" s="15"/>
      <c r="N7" s="15"/>
      <c r="O7" s="7" t="s">
        <v>2</v>
      </c>
      <c r="P7" s="7" t="s">
        <v>3</v>
      </c>
      <c r="Q7" s="7" t="s">
        <v>4</v>
      </c>
      <c r="R7" s="15"/>
      <c r="S7" s="15"/>
      <c r="U7" s="15"/>
      <c r="V7" s="15"/>
      <c r="W7" s="15"/>
      <c r="X7" s="7" t="s">
        <v>2</v>
      </c>
      <c r="Y7" s="7" t="s">
        <v>3</v>
      </c>
      <c r="Z7" s="7" t="s">
        <v>4</v>
      </c>
      <c r="AA7" s="15"/>
      <c r="AB7" s="15"/>
      <c r="AE7" s="15"/>
      <c r="AF7" s="15"/>
      <c r="AG7" s="15"/>
      <c r="AH7" s="7" t="s">
        <v>2</v>
      </c>
      <c r="AI7" s="7" t="s">
        <v>3</v>
      </c>
      <c r="AJ7" s="7" t="s">
        <v>4</v>
      </c>
      <c r="AK7" s="15"/>
      <c r="AL7" s="15"/>
      <c r="AN7" s="15"/>
      <c r="AO7" s="15"/>
      <c r="AP7" s="15"/>
      <c r="AQ7" s="7" t="s">
        <v>2</v>
      </c>
      <c r="AR7" s="7" t="s">
        <v>3</v>
      </c>
      <c r="AS7" s="7" t="s">
        <v>4</v>
      </c>
      <c r="AT7" s="15"/>
      <c r="AU7" s="15"/>
      <c r="AW7" s="15"/>
      <c r="AX7" s="15"/>
      <c r="AY7" s="15"/>
      <c r="AZ7" s="7" t="s">
        <v>2</v>
      </c>
      <c r="BA7" s="7" t="s">
        <v>3</v>
      </c>
      <c r="BB7" s="7" t="s">
        <v>4</v>
      </c>
      <c r="BC7" s="15"/>
      <c r="BD7" s="15"/>
      <c r="BG7" s="15"/>
      <c r="BH7" s="15"/>
      <c r="BI7" s="15"/>
      <c r="BJ7" s="7" t="s">
        <v>2</v>
      </c>
      <c r="BK7" s="7" t="s">
        <v>3</v>
      </c>
      <c r="BL7" s="7" t="s">
        <v>4</v>
      </c>
      <c r="BM7" s="15"/>
      <c r="BN7" s="15"/>
    </row>
    <row r="8" spans="1:66" ht="31.5" customHeight="1" x14ac:dyDescent="0.25">
      <c r="A8" s="24" t="s">
        <v>71</v>
      </c>
      <c r="B8" s="24">
        <v>50</v>
      </c>
      <c r="C8" s="2"/>
      <c r="D8" s="9">
        <v>161</v>
      </c>
      <c r="E8" s="9">
        <v>3</v>
      </c>
      <c r="F8" s="9">
        <v>4</v>
      </c>
      <c r="G8" s="9">
        <v>29</v>
      </c>
      <c r="H8" s="9"/>
      <c r="I8" s="25">
        <v>11</v>
      </c>
      <c r="J8" s="26">
        <v>2</v>
      </c>
      <c r="L8" s="14" t="s">
        <v>16</v>
      </c>
      <c r="M8" s="3" t="s">
        <v>57</v>
      </c>
      <c r="N8" s="4">
        <f>IFERROR(VLOOKUP($M8,$A$1:$J$100,2,0),0)</f>
        <v>100</v>
      </c>
      <c r="O8" s="4">
        <f>IFERROR(VLOOKUP($M8,$A$1:$J$100,5,0),0)</f>
        <v>0</v>
      </c>
      <c r="P8" s="4">
        <f>IFERROR(VLOOKUP($M8,$A$1:$J$100,6,0),0)</f>
        <v>0</v>
      </c>
      <c r="Q8" s="4">
        <f>IFERROR(VLOOKUP($M8,$A$1:$J$100,7,0),0)</f>
        <v>10</v>
      </c>
      <c r="R8" s="4">
        <f>IFERROR(VLOOKUP($M8,$A$1:$J$100,4,0),0)</f>
        <v>41</v>
      </c>
      <c r="S8" s="4">
        <f>IFERROR(VLOOKUP($M8,$A$1:$J$100,10,0),0)</f>
        <v>368</v>
      </c>
      <c r="U8" s="14" t="s">
        <v>16</v>
      </c>
      <c r="V8" s="2" t="s">
        <v>57</v>
      </c>
      <c r="W8" s="4">
        <f>IFERROR(VLOOKUP($V8,$A$1:$J$100,2,0),0)</f>
        <v>100</v>
      </c>
      <c r="X8" s="4">
        <f>IFERROR(VLOOKUP($V8,$A$1:$J$100,5,0),0)</f>
        <v>0</v>
      </c>
      <c r="Y8" s="4">
        <f>IFERROR(VLOOKUP($V8,$A$1:$J$100,6,0),0)</f>
        <v>0</v>
      </c>
      <c r="Z8" s="4">
        <f>IFERROR(VLOOKUP($V8,$A$1:$J$100,7,0),0)</f>
        <v>10</v>
      </c>
      <c r="AA8" s="4">
        <f>IFERROR(VLOOKUP($V8,$A$1:$J$100,4,0),0)</f>
        <v>41</v>
      </c>
      <c r="AB8" s="4">
        <f>IFERROR(VLOOKUP($V8,$A$1:$J$100,10,0),0)</f>
        <v>368</v>
      </c>
      <c r="AE8" s="14" t="s">
        <v>16</v>
      </c>
      <c r="AF8" s="3" t="s">
        <v>101</v>
      </c>
      <c r="AG8" s="4">
        <f>IFERROR(VLOOKUP($AF8,$A$1:$J$100,2,0),0)</f>
        <v>250</v>
      </c>
      <c r="AH8" s="4">
        <f>IFERROR(VLOOKUP($AF8,$A$1:$J$100,5,0),0)</f>
        <v>3</v>
      </c>
      <c r="AI8" s="4">
        <f>IFERROR(VLOOKUP($AF8,$A$1:$J$100,6,0),0)</f>
        <v>5</v>
      </c>
      <c r="AJ8" s="4">
        <f>IFERROR(VLOOKUP($AF8,$A$1:$J$100,7,0),0)</f>
        <v>10</v>
      </c>
      <c r="AK8" s="4">
        <f>IFERROR(VLOOKUP($AF8,$A$1:$J$100,4,0),0)</f>
        <v>120</v>
      </c>
      <c r="AL8" s="4">
        <f>IFERROR(VLOOKUP($AF8,$A$1:$J$100,10,0),0)</f>
        <v>73</v>
      </c>
      <c r="AN8" s="14" t="s">
        <v>16</v>
      </c>
      <c r="AO8" s="3" t="s">
        <v>57</v>
      </c>
      <c r="AP8" s="4">
        <f>IFERROR(VLOOKUP($AO8,$A$1:$J$100,2,0),0)</f>
        <v>100</v>
      </c>
      <c r="AQ8" s="4">
        <f>IFERROR(VLOOKUP($AO8,$A$1:$J$100,5,0),0)</f>
        <v>0</v>
      </c>
      <c r="AR8" s="4">
        <f>IFERROR(VLOOKUP($AO8,$A$1:$J$100,6,0),0)</f>
        <v>0</v>
      </c>
      <c r="AS8" s="4">
        <f>IFERROR(VLOOKUP($AO8,$A$1:$J$100,7,0),0)</f>
        <v>10</v>
      </c>
      <c r="AT8" s="4">
        <f>IFERROR(VLOOKUP($AO8,$A$1:$J$100,4,0),0)</f>
        <v>41</v>
      </c>
      <c r="AU8" s="4">
        <f>IFERROR(VLOOKUP($AO8,$A$1:$J$1003,10,0),0)</f>
        <v>368</v>
      </c>
      <c r="AW8" s="14" t="s">
        <v>16</v>
      </c>
      <c r="AX8" s="3" t="s">
        <v>19</v>
      </c>
      <c r="AY8" s="4">
        <f>IFERROR(VLOOKUP($AX8,$A$1:$J$100,2,0),0)</f>
        <v>100</v>
      </c>
      <c r="AZ8" s="4">
        <f>IFERROR(VLOOKUP($AX8,$A$1:$J$100,5,0),0)</f>
        <v>2</v>
      </c>
      <c r="BA8" s="4">
        <f>IFERROR(VLOOKUP($AX8,$A$1:$J$100,6,0),0)</f>
        <v>1</v>
      </c>
      <c r="BB8" s="4">
        <f>IFERROR(VLOOKUP($AX8,$A$1:$J$100,7,0),0)</f>
        <v>21</v>
      </c>
      <c r="BC8" s="4">
        <f>IFERROR(VLOOKUP($AX8,$A$1:$J$100,4,0),0)</f>
        <v>96</v>
      </c>
      <c r="BD8" s="4">
        <f>IFERROR(VLOOKUP($AX8,$A$1:$J$100,10,0),0)</f>
        <v>368</v>
      </c>
      <c r="BG8" s="14" t="s">
        <v>16</v>
      </c>
      <c r="BH8" s="3" t="s">
        <v>107</v>
      </c>
      <c r="BI8" s="4">
        <f>IFERROR(VLOOKUP($BH8,$A$1:$J$100,2,0),0)</f>
        <v>250</v>
      </c>
      <c r="BJ8" s="4">
        <f>IFERROR(VLOOKUP($BH8,$A$1:$J$100,5,0),0)</f>
        <v>5</v>
      </c>
      <c r="BK8" s="4">
        <f>IFERROR(VLOOKUP($BH8,$A$1:$J$100,6,0),0)</f>
        <v>3</v>
      </c>
      <c r="BL8" s="4">
        <f>IFERROR(VLOOKUP($BH8,$A$1:$J$100,7,0),0)</f>
        <v>23</v>
      </c>
      <c r="BM8" s="4">
        <f>IFERROR(VLOOKUP($BH8,$A$1:$J$100,4,0),0)</f>
        <v>130</v>
      </c>
      <c r="BN8" s="4">
        <f>IFERROR(VLOOKUP($BH8,$A$1:$J$100,10,0),0)</f>
        <v>78</v>
      </c>
    </row>
    <row r="9" spans="1:66" ht="31.5" customHeight="1" x14ac:dyDescent="0.25">
      <c r="A9" s="1" t="s">
        <v>72</v>
      </c>
      <c r="B9" s="1">
        <v>35</v>
      </c>
      <c r="C9" s="2"/>
      <c r="D9" s="9">
        <v>115</v>
      </c>
      <c r="E9" s="9">
        <v>2</v>
      </c>
      <c r="F9" s="9">
        <v>4</v>
      </c>
      <c r="G9" s="9">
        <v>15</v>
      </c>
      <c r="H9" s="9"/>
      <c r="I9" s="25">
        <v>8</v>
      </c>
      <c r="J9" s="26">
        <v>3</v>
      </c>
      <c r="L9" s="14"/>
      <c r="M9" s="3" t="s">
        <v>97</v>
      </c>
      <c r="N9" s="4">
        <f t="shared" ref="N9:N18" si="0">IFERROR(VLOOKUP($M9,$A$1:$J$100,2,0),0)</f>
        <v>100</v>
      </c>
      <c r="O9" s="4">
        <f t="shared" ref="O9:O18" si="1">IFERROR(VLOOKUP($M9,$A$1:$J$100,5,0),0)</f>
        <v>1</v>
      </c>
      <c r="P9" s="4">
        <f t="shared" ref="P9:P18" si="2">IFERROR(VLOOKUP($M9,$A$1:$J$100,6,0),0)</f>
        <v>0</v>
      </c>
      <c r="Q9" s="4">
        <f t="shared" ref="Q9:Q18" si="3">IFERROR(VLOOKUP($M9,$A$1:$J$100,7,0),0)</f>
        <v>3</v>
      </c>
      <c r="R9" s="4">
        <f t="shared" ref="R9:R18" si="4">IFERROR(VLOOKUP($M9,$A$1:$J$100,4,0),0)</f>
        <v>14</v>
      </c>
      <c r="S9" s="4">
        <f t="shared" ref="S9:S18" si="5">IFERROR(VLOOKUP($M9,$A$1:$J$100,10,0),0)</f>
        <v>54</v>
      </c>
      <c r="U9" s="14"/>
      <c r="V9" s="2" t="s">
        <v>69</v>
      </c>
      <c r="W9" s="4">
        <f t="shared" ref="W9:W18" si="6">IFERROR(VLOOKUP($V9,$A$1:$J$100,2,0),0)</f>
        <v>250</v>
      </c>
      <c r="X9" s="4">
        <f t="shared" ref="X9:X18" si="7">IFERROR(VLOOKUP($V9,$A$1:$J$100,5,0),0)</f>
        <v>3</v>
      </c>
      <c r="Y9" s="4">
        <f t="shared" ref="Y9:Y18" si="8">IFERROR(VLOOKUP($V9,$A$1:$J$100,6,0),0)</f>
        <v>5</v>
      </c>
      <c r="Z9" s="4">
        <f t="shared" ref="Z9:Z18" si="9">IFERROR(VLOOKUP($V9,$A$1:$J$100,7,0),0)</f>
        <v>8</v>
      </c>
      <c r="AA9" s="4">
        <f t="shared" ref="AA9:AA18" si="10">IFERROR(VLOOKUP($V9,$A$1:$J$100,4,0),0)</f>
        <v>93</v>
      </c>
      <c r="AB9" s="4">
        <f t="shared" ref="AB9:AB18" si="11">IFERROR(VLOOKUP($V9,$A$1:$J$100,10,0),0)</f>
        <v>62</v>
      </c>
      <c r="AE9" s="14"/>
      <c r="AF9" s="3" t="s">
        <v>99</v>
      </c>
      <c r="AG9" s="4">
        <f t="shared" ref="AG9:AG13" si="12">IFERROR(VLOOKUP($AF9,$A$1:$J$100,2,0),0)</f>
        <v>150</v>
      </c>
      <c r="AH9" s="4">
        <f t="shared" ref="AH9:AH13" si="13">IFERROR(VLOOKUP($AF9,$A$1:$J$100,5,0),0)</f>
        <v>18</v>
      </c>
      <c r="AI9" s="4">
        <f t="shared" ref="AI9:AI13" si="14">IFERROR(VLOOKUP($AF9,$A$1:$J$100,6,0),0)</f>
        <v>18</v>
      </c>
      <c r="AJ9" s="4">
        <f t="shared" ref="AJ9:AJ13" si="15">IFERROR(VLOOKUP($AF9,$A$1:$J$100,7,0),0)</f>
        <v>24</v>
      </c>
      <c r="AK9" s="4">
        <f t="shared" ref="AK9:AK13" si="16">IFERROR(VLOOKUP($AF9,$A$1:$J$100,4,0),0)</f>
        <v>377</v>
      </c>
      <c r="AL9" s="4">
        <f t="shared" ref="AL9:AL13" si="17">IFERROR(VLOOKUP($AF9,$A$1:$J$100,10,0),0)</f>
        <v>179</v>
      </c>
      <c r="AN9" s="14"/>
      <c r="AO9" s="3" t="s">
        <v>97</v>
      </c>
      <c r="AP9" s="4">
        <f t="shared" ref="AP9:AP14" si="18">IFERROR(VLOOKUP($AO9,$A$1:$J$100,2,0),0)</f>
        <v>100</v>
      </c>
      <c r="AQ9" s="4">
        <f t="shared" ref="AQ9:AQ14" si="19">IFERROR(VLOOKUP($AO9,$A$1:$J$100,5,0),0)</f>
        <v>1</v>
      </c>
      <c r="AR9" s="4">
        <f t="shared" ref="AR9:AR14" si="20">IFERROR(VLOOKUP($AO9,$A$1:$J$100,6,0),0)</f>
        <v>0</v>
      </c>
      <c r="AS9" s="4">
        <f t="shared" ref="AS9:AS14" si="21">IFERROR(VLOOKUP($AO9,$A$1:$J$100,7,0),0)</f>
        <v>3</v>
      </c>
      <c r="AT9" s="4">
        <f t="shared" ref="AT9:AT14" si="22">IFERROR(VLOOKUP($AO9,$A$1:$J$100,4,0),0)</f>
        <v>14</v>
      </c>
      <c r="AU9" s="4">
        <f t="shared" ref="AU9:AU14" si="23">IFERROR(VLOOKUP($AO9,$A$1:$J$1003,10,0),0)</f>
        <v>54</v>
      </c>
      <c r="AW9" s="14"/>
      <c r="AX9" s="3" t="s">
        <v>118</v>
      </c>
      <c r="AY9" s="4">
        <f t="shared" ref="AY9:AY18" si="24">IFERROR(VLOOKUP($AX9,$A$1:$J$100,2,0),0)</f>
        <v>60</v>
      </c>
      <c r="AZ9" s="4">
        <f t="shared" ref="AZ9:AZ18" si="25">IFERROR(VLOOKUP($AX9,$A$1:$J$100,5,0),0)</f>
        <v>1</v>
      </c>
      <c r="BA9" s="4">
        <f t="shared" ref="BA9:BA18" si="26">IFERROR(VLOOKUP($AX9,$A$1:$J$100,6,0),0)</f>
        <v>0</v>
      </c>
      <c r="BB9" s="4">
        <f t="shared" ref="BB9:BB18" si="27">IFERROR(VLOOKUP($AX9,$A$1:$J$100,7,0),0)</f>
        <v>1</v>
      </c>
      <c r="BC9" s="4">
        <f t="shared" ref="BC9:BC18" si="28">IFERROR(VLOOKUP($AX9,$A$1:$J$100,4,0),0)</f>
        <v>8</v>
      </c>
      <c r="BD9" s="4">
        <f t="shared" ref="BD9:BD18" si="29">IFERROR(VLOOKUP($AX9,$A$1:$J$100,10,0),0)</f>
        <v>53</v>
      </c>
      <c r="BG9" s="14"/>
      <c r="BH9" s="3" t="s">
        <v>74</v>
      </c>
      <c r="BI9" s="4">
        <f t="shared" ref="BI9:BI14" si="30">IFERROR(VLOOKUP($BH9,$A$1:$J$100,2,0),0)</f>
        <v>90</v>
      </c>
      <c r="BJ9" s="4">
        <f t="shared" ref="BJ9:BJ14" si="31">IFERROR(VLOOKUP($BH9,$A$1:$J$100,5,0),0)</f>
        <v>2</v>
      </c>
      <c r="BK9" s="4">
        <f t="shared" ref="BK9:BK14" si="32">IFERROR(VLOOKUP($BH9,$A$1:$J$100,6,0),0)</f>
        <v>1</v>
      </c>
      <c r="BL9" s="4">
        <f t="shared" ref="BL9:BL14" si="33">IFERROR(VLOOKUP($BH9,$A$1:$J$100,7,0),0)</f>
        <v>12</v>
      </c>
      <c r="BM9" s="4">
        <f t="shared" ref="BM9:BM14" si="34">IFERROR(VLOOKUP($BH9,$A$1:$J$100,4,0),0)</f>
        <v>71</v>
      </c>
      <c r="BN9" s="4">
        <f t="shared" ref="BN9:BN14" si="35">IFERROR(VLOOKUP($BH9,$A$1:$J$100,10,0),0)</f>
        <v>175</v>
      </c>
    </row>
    <row r="10" spans="1:66" ht="31.5" customHeight="1" x14ac:dyDescent="0.25">
      <c r="A10" s="24" t="s">
        <v>20</v>
      </c>
      <c r="B10" s="24">
        <v>200</v>
      </c>
      <c r="C10" s="2"/>
      <c r="D10" s="9">
        <v>190</v>
      </c>
      <c r="E10" s="9">
        <v>3</v>
      </c>
      <c r="F10" s="9">
        <v>12</v>
      </c>
      <c r="G10" s="9">
        <v>17</v>
      </c>
      <c r="H10" s="9">
        <v>18</v>
      </c>
      <c r="I10" s="25">
        <v>44</v>
      </c>
      <c r="J10" s="26">
        <v>45</v>
      </c>
      <c r="L10" s="14"/>
      <c r="M10" s="3" t="s">
        <v>111</v>
      </c>
      <c r="N10" s="4">
        <f t="shared" si="0"/>
        <v>250</v>
      </c>
      <c r="O10" s="4">
        <f t="shared" si="1"/>
        <v>3</v>
      </c>
      <c r="P10" s="4">
        <f t="shared" si="2"/>
        <v>3</v>
      </c>
      <c r="Q10" s="4">
        <f t="shared" si="3"/>
        <v>23</v>
      </c>
      <c r="R10" s="4">
        <f t="shared" si="4"/>
        <v>123</v>
      </c>
      <c r="S10" s="4">
        <f t="shared" si="5"/>
        <v>85</v>
      </c>
      <c r="U10" s="14"/>
      <c r="V10" s="2" t="s">
        <v>74</v>
      </c>
      <c r="W10" s="4">
        <f t="shared" si="6"/>
        <v>90</v>
      </c>
      <c r="X10" s="4">
        <f t="shared" si="7"/>
        <v>2</v>
      </c>
      <c r="Y10" s="4">
        <f t="shared" si="8"/>
        <v>1</v>
      </c>
      <c r="Z10" s="4">
        <f t="shared" si="9"/>
        <v>12</v>
      </c>
      <c r="AA10" s="4">
        <f t="shared" si="10"/>
        <v>71</v>
      </c>
      <c r="AB10" s="4">
        <f t="shared" si="11"/>
        <v>175</v>
      </c>
      <c r="AE10" s="14"/>
      <c r="AF10" s="3" t="s">
        <v>106</v>
      </c>
      <c r="AG10" s="4">
        <f t="shared" si="12"/>
        <v>200</v>
      </c>
      <c r="AH10" s="4">
        <f t="shared" si="13"/>
        <v>2</v>
      </c>
      <c r="AI10" s="4">
        <f t="shared" si="14"/>
        <v>0</v>
      </c>
      <c r="AJ10" s="4">
        <f t="shared" si="15"/>
        <v>20</v>
      </c>
      <c r="AK10" s="4">
        <f t="shared" si="16"/>
        <v>104</v>
      </c>
      <c r="AL10" s="4">
        <f t="shared" si="17"/>
        <v>271</v>
      </c>
      <c r="AN10" s="14"/>
      <c r="AO10" s="3" t="s">
        <v>110</v>
      </c>
      <c r="AP10" s="4">
        <f t="shared" si="18"/>
        <v>250</v>
      </c>
      <c r="AQ10" s="4">
        <f t="shared" si="19"/>
        <v>5</v>
      </c>
      <c r="AR10" s="4">
        <f t="shared" si="20"/>
        <v>8</v>
      </c>
      <c r="AS10" s="4">
        <f t="shared" si="21"/>
        <v>13</v>
      </c>
      <c r="AT10" s="4">
        <f t="shared" si="22"/>
        <v>140</v>
      </c>
      <c r="AU10" s="4">
        <f t="shared" si="23"/>
        <v>78</v>
      </c>
      <c r="AW10" s="14"/>
      <c r="AX10" s="3" t="s">
        <v>31</v>
      </c>
      <c r="AY10" s="4">
        <f t="shared" si="24"/>
        <v>250</v>
      </c>
      <c r="AZ10" s="4">
        <f t="shared" si="25"/>
        <v>3</v>
      </c>
      <c r="BA10" s="4">
        <f t="shared" si="26"/>
        <v>5</v>
      </c>
      <c r="BB10" s="4">
        <f t="shared" si="27"/>
        <v>8</v>
      </c>
      <c r="BC10" s="4">
        <f t="shared" si="28"/>
        <v>85</v>
      </c>
      <c r="BD10" s="4">
        <f t="shared" si="29"/>
        <v>66</v>
      </c>
      <c r="BG10" s="14"/>
      <c r="BH10" s="3" t="s">
        <v>22</v>
      </c>
      <c r="BI10" s="4">
        <f t="shared" si="30"/>
        <v>150</v>
      </c>
      <c r="BJ10" s="4">
        <f t="shared" si="31"/>
        <v>9</v>
      </c>
      <c r="BK10" s="4">
        <f t="shared" si="32"/>
        <v>6</v>
      </c>
      <c r="BL10" s="4">
        <f t="shared" si="33"/>
        <v>39</v>
      </c>
      <c r="BM10" s="4">
        <f t="shared" si="34"/>
        <v>243</v>
      </c>
      <c r="BN10" s="4">
        <f t="shared" si="35"/>
        <v>114</v>
      </c>
    </row>
    <row r="11" spans="1:66" ht="31.5" customHeight="1" x14ac:dyDescent="0.25">
      <c r="A11" s="24" t="s">
        <v>35</v>
      </c>
      <c r="B11" s="24">
        <v>150</v>
      </c>
      <c r="C11" s="2"/>
      <c r="D11" s="9"/>
      <c r="E11" s="9"/>
      <c r="F11" s="9"/>
      <c r="G11" s="9"/>
      <c r="H11" s="9"/>
      <c r="I11" s="9"/>
      <c r="J11" s="23"/>
      <c r="L11" s="14"/>
      <c r="M11" s="3" t="s">
        <v>95</v>
      </c>
      <c r="N11" s="4">
        <f t="shared" si="0"/>
        <v>90</v>
      </c>
      <c r="O11" s="4">
        <f t="shared" si="1"/>
        <v>14</v>
      </c>
      <c r="P11" s="4">
        <f t="shared" si="2"/>
        <v>17</v>
      </c>
      <c r="Q11" s="4">
        <f t="shared" si="3"/>
        <v>7</v>
      </c>
      <c r="R11" s="4">
        <f t="shared" si="4"/>
        <v>168</v>
      </c>
      <c r="S11" s="4">
        <f t="shared" si="5"/>
        <v>198</v>
      </c>
      <c r="U11" s="14"/>
      <c r="V11" s="2" t="s">
        <v>48</v>
      </c>
      <c r="W11" s="4">
        <f t="shared" si="6"/>
        <v>150</v>
      </c>
      <c r="X11" s="4">
        <f t="shared" si="7"/>
        <v>5</v>
      </c>
      <c r="Y11" s="4">
        <f t="shared" si="8"/>
        <v>9</v>
      </c>
      <c r="Z11" s="4">
        <f t="shared" si="9"/>
        <v>30</v>
      </c>
      <c r="AA11" s="4">
        <f t="shared" si="10"/>
        <v>213</v>
      </c>
      <c r="AB11" s="4">
        <f t="shared" si="11"/>
        <v>137</v>
      </c>
      <c r="AE11" s="14"/>
      <c r="AF11" s="3" t="s">
        <v>56</v>
      </c>
      <c r="AG11" s="4">
        <f t="shared" si="12"/>
        <v>60</v>
      </c>
      <c r="AH11" s="4">
        <f t="shared" si="13"/>
        <v>5</v>
      </c>
      <c r="AI11" s="4">
        <f t="shared" si="14"/>
        <v>1</v>
      </c>
      <c r="AJ11" s="4">
        <f t="shared" si="15"/>
        <v>29</v>
      </c>
      <c r="AK11" s="4">
        <f t="shared" si="16"/>
        <v>159</v>
      </c>
      <c r="AL11" s="4">
        <f t="shared" si="17"/>
        <v>0</v>
      </c>
      <c r="AN11" s="14"/>
      <c r="AO11" s="3" t="s">
        <v>95</v>
      </c>
      <c r="AP11" s="4">
        <f t="shared" si="18"/>
        <v>90</v>
      </c>
      <c r="AQ11" s="4">
        <f t="shared" si="19"/>
        <v>14</v>
      </c>
      <c r="AR11" s="4">
        <f t="shared" si="20"/>
        <v>17</v>
      </c>
      <c r="AS11" s="4">
        <f t="shared" si="21"/>
        <v>7</v>
      </c>
      <c r="AT11" s="4">
        <f t="shared" si="22"/>
        <v>168</v>
      </c>
      <c r="AU11" s="4">
        <f t="shared" si="23"/>
        <v>198</v>
      </c>
      <c r="AW11" s="14"/>
      <c r="AX11" s="3" t="s">
        <v>25</v>
      </c>
      <c r="AY11" s="4">
        <f t="shared" si="24"/>
        <v>180</v>
      </c>
      <c r="AZ11" s="4">
        <f t="shared" si="25"/>
        <v>16</v>
      </c>
      <c r="BA11" s="4">
        <f t="shared" si="26"/>
        <v>16</v>
      </c>
      <c r="BB11" s="4">
        <f t="shared" si="27"/>
        <v>24</v>
      </c>
      <c r="BC11" s="4">
        <f t="shared" si="28"/>
        <v>229</v>
      </c>
      <c r="BD11" s="4">
        <f t="shared" si="29"/>
        <v>199</v>
      </c>
      <c r="BG11" s="14"/>
      <c r="BH11" s="3" t="s">
        <v>53</v>
      </c>
      <c r="BI11" s="4">
        <f t="shared" si="30"/>
        <v>200</v>
      </c>
      <c r="BJ11" s="4">
        <f t="shared" si="31"/>
        <v>0</v>
      </c>
      <c r="BK11" s="4">
        <f t="shared" si="32"/>
        <v>0</v>
      </c>
      <c r="BL11" s="4">
        <f t="shared" si="33"/>
        <v>30</v>
      </c>
      <c r="BM11" s="4">
        <f t="shared" si="34"/>
        <v>130</v>
      </c>
      <c r="BN11" s="4">
        <f t="shared" si="35"/>
        <v>241</v>
      </c>
    </row>
    <row r="12" spans="1:66" ht="31.5" customHeight="1" x14ac:dyDescent="0.25">
      <c r="A12" s="24" t="s">
        <v>52</v>
      </c>
      <c r="B12" s="24">
        <v>100</v>
      </c>
      <c r="C12" s="2"/>
      <c r="D12" s="9"/>
      <c r="E12" s="9"/>
      <c r="F12" s="9"/>
      <c r="G12" s="9"/>
      <c r="H12" s="9"/>
      <c r="I12" s="9"/>
      <c r="J12" s="23"/>
      <c r="L12" s="14"/>
      <c r="M12" s="3" t="s">
        <v>22</v>
      </c>
      <c r="N12" s="4">
        <f t="shared" si="0"/>
        <v>150</v>
      </c>
      <c r="O12" s="4">
        <f t="shared" si="1"/>
        <v>9</v>
      </c>
      <c r="P12" s="4">
        <f t="shared" si="2"/>
        <v>6</v>
      </c>
      <c r="Q12" s="4">
        <f t="shared" si="3"/>
        <v>39</v>
      </c>
      <c r="R12" s="4">
        <f t="shared" si="4"/>
        <v>243</v>
      </c>
      <c r="S12" s="4">
        <f t="shared" si="5"/>
        <v>114</v>
      </c>
      <c r="U12" s="14"/>
      <c r="V12" s="2" t="s">
        <v>53</v>
      </c>
      <c r="W12" s="4">
        <f t="shared" si="6"/>
        <v>200</v>
      </c>
      <c r="X12" s="4">
        <f t="shared" si="7"/>
        <v>0</v>
      </c>
      <c r="Y12" s="4">
        <f t="shared" si="8"/>
        <v>0</v>
      </c>
      <c r="Z12" s="4">
        <f t="shared" si="9"/>
        <v>30</v>
      </c>
      <c r="AA12" s="4">
        <f t="shared" si="10"/>
        <v>130</v>
      </c>
      <c r="AB12" s="4">
        <f t="shared" si="11"/>
        <v>241</v>
      </c>
      <c r="AE12" s="14"/>
      <c r="AF12" s="3"/>
      <c r="AG12" s="4">
        <f t="shared" si="12"/>
        <v>0</v>
      </c>
      <c r="AH12" s="4">
        <f t="shared" si="13"/>
        <v>0</v>
      </c>
      <c r="AI12" s="4">
        <f t="shared" si="14"/>
        <v>0</v>
      </c>
      <c r="AJ12" s="4">
        <f t="shared" si="15"/>
        <v>0</v>
      </c>
      <c r="AK12" s="4">
        <f t="shared" si="16"/>
        <v>0</v>
      </c>
      <c r="AL12" s="4">
        <f t="shared" si="17"/>
        <v>0</v>
      </c>
      <c r="AN12" s="14"/>
      <c r="AO12" s="3" t="s">
        <v>48</v>
      </c>
      <c r="AP12" s="4">
        <f t="shared" si="18"/>
        <v>150</v>
      </c>
      <c r="AQ12" s="4">
        <f t="shared" si="19"/>
        <v>5</v>
      </c>
      <c r="AR12" s="4">
        <f t="shared" si="20"/>
        <v>9</v>
      </c>
      <c r="AS12" s="4">
        <f t="shared" si="21"/>
        <v>30</v>
      </c>
      <c r="AT12" s="4">
        <f t="shared" si="22"/>
        <v>213</v>
      </c>
      <c r="AU12" s="4">
        <f t="shared" si="23"/>
        <v>137</v>
      </c>
      <c r="AW12" s="14"/>
      <c r="AX12" s="3" t="s">
        <v>76</v>
      </c>
      <c r="AY12" s="4">
        <f t="shared" si="24"/>
        <v>200</v>
      </c>
      <c r="AZ12" s="4">
        <f t="shared" si="25"/>
        <v>4</v>
      </c>
      <c r="BA12" s="4">
        <f t="shared" si="26"/>
        <v>5</v>
      </c>
      <c r="BB12" s="4">
        <f t="shared" si="27"/>
        <v>18</v>
      </c>
      <c r="BC12" s="4">
        <f t="shared" si="28"/>
        <v>123</v>
      </c>
      <c r="BD12" s="4">
        <f t="shared" si="29"/>
        <v>266</v>
      </c>
      <c r="BG12" s="14"/>
      <c r="BH12" s="3" t="s">
        <v>56</v>
      </c>
      <c r="BI12" s="4">
        <f t="shared" si="30"/>
        <v>60</v>
      </c>
      <c r="BJ12" s="4">
        <f t="shared" si="31"/>
        <v>5</v>
      </c>
      <c r="BK12" s="4">
        <f t="shared" si="32"/>
        <v>1</v>
      </c>
      <c r="BL12" s="4">
        <f t="shared" si="33"/>
        <v>29</v>
      </c>
      <c r="BM12" s="4">
        <f t="shared" si="34"/>
        <v>159</v>
      </c>
      <c r="BN12" s="4">
        <f t="shared" si="35"/>
        <v>0</v>
      </c>
    </row>
    <row r="13" spans="1:66" ht="31.5" customHeight="1" x14ac:dyDescent="0.25">
      <c r="A13" s="24" t="s">
        <v>73</v>
      </c>
      <c r="B13" s="24">
        <v>90</v>
      </c>
      <c r="C13" s="2"/>
      <c r="D13" s="9">
        <v>173</v>
      </c>
      <c r="E13" s="9">
        <v>14</v>
      </c>
      <c r="F13" s="9">
        <v>11</v>
      </c>
      <c r="G13" s="9">
        <v>4</v>
      </c>
      <c r="H13" s="9"/>
      <c r="I13" s="9"/>
      <c r="J13" s="23">
        <v>56</v>
      </c>
      <c r="L13" s="14"/>
      <c r="M13" s="3" t="s">
        <v>91</v>
      </c>
      <c r="N13" s="4">
        <f t="shared" si="0"/>
        <v>200</v>
      </c>
      <c r="O13" s="4">
        <f t="shared" si="1"/>
        <v>0</v>
      </c>
      <c r="P13" s="4">
        <f t="shared" si="2"/>
        <v>0</v>
      </c>
      <c r="Q13" s="4">
        <f t="shared" si="3"/>
        <v>24</v>
      </c>
      <c r="R13" s="4">
        <f t="shared" si="4"/>
        <v>102</v>
      </c>
      <c r="S13" s="4">
        <f t="shared" si="5"/>
        <v>242</v>
      </c>
      <c r="U13" s="14"/>
      <c r="V13" s="2" t="s">
        <v>56</v>
      </c>
      <c r="W13" s="4">
        <f t="shared" si="6"/>
        <v>60</v>
      </c>
      <c r="X13" s="4">
        <f t="shared" si="7"/>
        <v>5</v>
      </c>
      <c r="Y13" s="4">
        <f t="shared" si="8"/>
        <v>1</v>
      </c>
      <c r="Z13" s="4">
        <f t="shared" si="9"/>
        <v>29</v>
      </c>
      <c r="AA13" s="4">
        <f t="shared" si="10"/>
        <v>159</v>
      </c>
      <c r="AB13" s="4">
        <f t="shared" si="11"/>
        <v>0</v>
      </c>
      <c r="AE13" s="14"/>
      <c r="AF13" s="3"/>
      <c r="AG13" s="4">
        <f t="shared" si="12"/>
        <v>0</v>
      </c>
      <c r="AH13" s="4">
        <f t="shared" si="13"/>
        <v>0</v>
      </c>
      <c r="AI13" s="4">
        <f t="shared" si="14"/>
        <v>0</v>
      </c>
      <c r="AJ13" s="4">
        <f t="shared" si="15"/>
        <v>0</v>
      </c>
      <c r="AK13" s="4">
        <f t="shared" si="16"/>
        <v>0</v>
      </c>
      <c r="AL13" s="4">
        <f t="shared" si="17"/>
        <v>0</v>
      </c>
      <c r="AN13" s="14"/>
      <c r="AO13" s="3" t="s">
        <v>53</v>
      </c>
      <c r="AP13" s="4">
        <f t="shared" si="18"/>
        <v>200</v>
      </c>
      <c r="AQ13" s="4">
        <f t="shared" si="19"/>
        <v>0</v>
      </c>
      <c r="AR13" s="4">
        <f t="shared" si="20"/>
        <v>0</v>
      </c>
      <c r="AS13" s="4">
        <f t="shared" si="21"/>
        <v>30</v>
      </c>
      <c r="AT13" s="4">
        <f t="shared" si="22"/>
        <v>130</v>
      </c>
      <c r="AU13" s="4">
        <f t="shared" si="23"/>
        <v>241</v>
      </c>
      <c r="AW13" s="14"/>
      <c r="AX13" s="3" t="s">
        <v>56</v>
      </c>
      <c r="AY13" s="4">
        <f t="shared" si="24"/>
        <v>60</v>
      </c>
      <c r="AZ13" s="4">
        <f t="shared" si="25"/>
        <v>5</v>
      </c>
      <c r="BA13" s="4">
        <f t="shared" si="26"/>
        <v>1</v>
      </c>
      <c r="BB13" s="4">
        <f t="shared" si="27"/>
        <v>29</v>
      </c>
      <c r="BC13" s="4">
        <f t="shared" si="28"/>
        <v>159</v>
      </c>
      <c r="BD13" s="4">
        <f t="shared" si="29"/>
        <v>0</v>
      </c>
      <c r="BG13" s="14"/>
      <c r="BH13" s="3"/>
      <c r="BI13" s="4">
        <f t="shared" si="30"/>
        <v>0</v>
      </c>
      <c r="BJ13" s="4">
        <f t="shared" si="31"/>
        <v>0</v>
      </c>
      <c r="BK13" s="4">
        <f t="shared" si="32"/>
        <v>0</v>
      </c>
      <c r="BL13" s="4">
        <f t="shared" si="33"/>
        <v>0</v>
      </c>
      <c r="BM13" s="4">
        <f t="shared" si="34"/>
        <v>0</v>
      </c>
      <c r="BN13" s="4">
        <f t="shared" si="35"/>
        <v>0</v>
      </c>
    </row>
    <row r="14" spans="1:66" ht="31.5" customHeight="1" x14ac:dyDescent="0.25">
      <c r="A14" s="24" t="s">
        <v>74</v>
      </c>
      <c r="B14" s="24">
        <v>90</v>
      </c>
      <c r="C14" s="2"/>
      <c r="D14" s="9">
        <v>71</v>
      </c>
      <c r="E14" s="9">
        <v>2</v>
      </c>
      <c r="F14" s="9">
        <v>1</v>
      </c>
      <c r="G14" s="9">
        <v>12</v>
      </c>
      <c r="H14" s="9">
        <v>0</v>
      </c>
      <c r="I14" s="9">
        <v>16</v>
      </c>
      <c r="J14" s="23">
        <v>175</v>
      </c>
      <c r="L14" s="14"/>
      <c r="M14" s="3" t="s">
        <v>56</v>
      </c>
      <c r="N14" s="4">
        <f t="shared" si="0"/>
        <v>60</v>
      </c>
      <c r="O14" s="4">
        <f t="shared" si="1"/>
        <v>5</v>
      </c>
      <c r="P14" s="4">
        <f t="shared" si="2"/>
        <v>1</v>
      </c>
      <c r="Q14" s="4">
        <f t="shared" si="3"/>
        <v>29</v>
      </c>
      <c r="R14" s="4">
        <f t="shared" si="4"/>
        <v>159</v>
      </c>
      <c r="S14" s="4">
        <f t="shared" si="5"/>
        <v>0</v>
      </c>
      <c r="U14" s="14"/>
      <c r="V14" s="2"/>
      <c r="W14" s="4">
        <f t="shared" si="6"/>
        <v>0</v>
      </c>
      <c r="X14" s="4">
        <f t="shared" si="7"/>
        <v>0</v>
      </c>
      <c r="Y14" s="4">
        <f t="shared" si="8"/>
        <v>0</v>
      </c>
      <c r="Z14" s="4">
        <f t="shared" si="9"/>
        <v>0</v>
      </c>
      <c r="AA14" s="4">
        <f t="shared" si="10"/>
        <v>0</v>
      </c>
      <c r="AB14" s="4">
        <f t="shared" si="11"/>
        <v>0</v>
      </c>
      <c r="AE14" s="14"/>
      <c r="AF14" s="3"/>
      <c r="AG14" s="4">
        <f t="shared" ref="AG14:AG18" si="36">IFERROR(VLOOKUP($AF14,$A$1:$J$53,2,0),0)</f>
        <v>0</v>
      </c>
      <c r="AH14" s="4">
        <f t="shared" ref="AH14:AH18" si="37">IFERROR(VLOOKUP($AF14,$A$1:$J$53,5,0),0)</f>
        <v>0</v>
      </c>
      <c r="AI14" s="4">
        <f t="shared" ref="AI14:AI18" si="38">IFERROR(VLOOKUP($AF14,$A$1:$J$53,6,0),0)</f>
        <v>0</v>
      </c>
      <c r="AJ14" s="4">
        <f t="shared" ref="AJ14:AJ18" si="39">IFERROR(VLOOKUP($AF14,$A$1:$J$53,7,0),0)</f>
        <v>0</v>
      </c>
      <c r="AK14" s="4">
        <f t="shared" ref="AK14:AK18" si="40">IFERROR(VLOOKUP($AF14,$A$1:$J$53,4,0),0)</f>
        <v>0</v>
      </c>
      <c r="AL14" s="4">
        <f t="shared" ref="AL14:AL18" si="41">IFERROR(VLOOKUP($AF14,$A$1:$J$53,10,0),0)</f>
        <v>0</v>
      </c>
      <c r="AN14" s="14"/>
      <c r="AO14" s="3" t="s">
        <v>56</v>
      </c>
      <c r="AP14" s="4">
        <f t="shared" si="18"/>
        <v>60</v>
      </c>
      <c r="AQ14" s="4">
        <f t="shared" si="19"/>
        <v>5</v>
      </c>
      <c r="AR14" s="4">
        <f t="shared" si="20"/>
        <v>1</v>
      </c>
      <c r="AS14" s="4">
        <f t="shared" si="21"/>
        <v>29</v>
      </c>
      <c r="AT14" s="4">
        <f t="shared" si="22"/>
        <v>159</v>
      </c>
      <c r="AU14" s="4">
        <f t="shared" si="23"/>
        <v>0</v>
      </c>
      <c r="AW14" s="14"/>
      <c r="AX14" s="3"/>
      <c r="AY14" s="4">
        <f t="shared" si="24"/>
        <v>0</v>
      </c>
      <c r="AZ14" s="4">
        <f t="shared" si="25"/>
        <v>0</v>
      </c>
      <c r="BA14" s="4">
        <f t="shared" si="26"/>
        <v>0</v>
      </c>
      <c r="BB14" s="4">
        <f t="shared" si="27"/>
        <v>0</v>
      </c>
      <c r="BC14" s="4">
        <f t="shared" si="28"/>
        <v>0</v>
      </c>
      <c r="BD14" s="4">
        <f t="shared" si="29"/>
        <v>0</v>
      </c>
      <c r="BG14" s="14"/>
      <c r="BH14" s="3"/>
      <c r="BI14" s="4">
        <f t="shared" si="30"/>
        <v>0</v>
      </c>
      <c r="BJ14" s="4">
        <f t="shared" si="31"/>
        <v>0</v>
      </c>
      <c r="BK14" s="4">
        <f t="shared" si="32"/>
        <v>0</v>
      </c>
      <c r="BL14" s="4">
        <f t="shared" si="33"/>
        <v>0</v>
      </c>
      <c r="BM14" s="4">
        <f t="shared" si="34"/>
        <v>0</v>
      </c>
      <c r="BN14" s="4">
        <f t="shared" si="35"/>
        <v>0</v>
      </c>
    </row>
    <row r="15" spans="1:66" ht="31.5" customHeight="1" x14ac:dyDescent="0.25">
      <c r="A15" s="24" t="s">
        <v>50</v>
      </c>
      <c r="B15" s="24">
        <v>38</v>
      </c>
      <c r="C15" s="2"/>
      <c r="D15" s="9"/>
      <c r="E15" s="9"/>
      <c r="F15" s="9"/>
      <c r="G15" s="9"/>
      <c r="H15" s="9"/>
      <c r="I15" s="9"/>
      <c r="J15" s="23"/>
      <c r="L15" s="14"/>
      <c r="M15" s="3"/>
      <c r="N15" s="4">
        <f t="shared" si="0"/>
        <v>0</v>
      </c>
      <c r="O15" s="4">
        <f t="shared" si="1"/>
        <v>0</v>
      </c>
      <c r="P15" s="4">
        <f t="shared" si="2"/>
        <v>0</v>
      </c>
      <c r="Q15" s="4">
        <f t="shared" si="3"/>
        <v>0</v>
      </c>
      <c r="R15" s="4">
        <f t="shared" si="4"/>
        <v>0</v>
      </c>
      <c r="S15" s="4">
        <f t="shared" si="5"/>
        <v>0</v>
      </c>
      <c r="U15" s="14"/>
      <c r="V15" s="2"/>
      <c r="W15" s="4">
        <f t="shared" si="6"/>
        <v>0</v>
      </c>
      <c r="X15" s="4">
        <f t="shared" si="7"/>
        <v>0</v>
      </c>
      <c r="Y15" s="4">
        <f t="shared" si="8"/>
        <v>0</v>
      </c>
      <c r="Z15" s="4">
        <f t="shared" si="9"/>
        <v>0</v>
      </c>
      <c r="AA15" s="4">
        <f t="shared" si="10"/>
        <v>0</v>
      </c>
      <c r="AB15" s="4">
        <f t="shared" si="11"/>
        <v>0</v>
      </c>
      <c r="AE15" s="14"/>
      <c r="AF15" s="3"/>
      <c r="AG15" s="4">
        <f t="shared" si="36"/>
        <v>0</v>
      </c>
      <c r="AH15" s="4">
        <f t="shared" si="37"/>
        <v>0</v>
      </c>
      <c r="AI15" s="4">
        <f t="shared" si="38"/>
        <v>0</v>
      </c>
      <c r="AJ15" s="4">
        <f t="shared" si="39"/>
        <v>0</v>
      </c>
      <c r="AK15" s="4">
        <f t="shared" si="40"/>
        <v>0</v>
      </c>
      <c r="AL15" s="4">
        <f t="shared" si="41"/>
        <v>0</v>
      </c>
      <c r="AN15" s="14"/>
      <c r="AO15" s="3"/>
      <c r="AP15" s="4">
        <f t="shared" ref="AP15:AP18" si="42">IFERROR(VLOOKUP($AO15,$A$1:$J$53,2,0),0)</f>
        <v>0</v>
      </c>
      <c r="AQ15" s="4">
        <f t="shared" ref="AQ15:AQ18" si="43">IFERROR(VLOOKUP($AO15,$A$1:$J$53,5,0),0)</f>
        <v>0</v>
      </c>
      <c r="AR15" s="4">
        <f t="shared" ref="AR15:AR18" si="44">IFERROR(VLOOKUP($AO15,$A$1:$J$53,6,0),0)</f>
        <v>0</v>
      </c>
      <c r="AS15" s="4">
        <f t="shared" ref="AS15:AS18" si="45">IFERROR(VLOOKUP($AO15,$A$1:$J$53,7,0),0)</f>
        <v>0</v>
      </c>
      <c r="AT15" s="4">
        <f t="shared" ref="AT15:AT18" si="46">IFERROR(VLOOKUP($AO15,$A$1:$J$53,4,0),0)</f>
        <v>0</v>
      </c>
      <c r="AU15" s="4">
        <f t="shared" ref="AU15:AU18" si="47">IFERROR(VLOOKUP($AO15,$A$1:$J$53,10,0),0)</f>
        <v>0</v>
      </c>
      <c r="AW15" s="14"/>
      <c r="AX15" s="3"/>
      <c r="AY15" s="4">
        <f t="shared" si="24"/>
        <v>0</v>
      </c>
      <c r="AZ15" s="4">
        <f t="shared" si="25"/>
        <v>0</v>
      </c>
      <c r="BA15" s="4">
        <f t="shared" si="26"/>
        <v>0</v>
      </c>
      <c r="BB15" s="4">
        <f t="shared" si="27"/>
        <v>0</v>
      </c>
      <c r="BC15" s="4">
        <f t="shared" si="28"/>
        <v>0</v>
      </c>
      <c r="BD15" s="4">
        <f t="shared" si="29"/>
        <v>0</v>
      </c>
      <c r="BG15" s="14"/>
      <c r="BH15" s="3"/>
      <c r="BI15" s="4">
        <f t="shared" ref="BI15:BI18" si="48">IFERROR(VLOOKUP($BH15,$A$1:$J$53,2,0),0)</f>
        <v>0</v>
      </c>
      <c r="BJ15" s="4">
        <f t="shared" ref="BJ15:BJ18" si="49">IFERROR(VLOOKUP($BH15,$A$1:$J$53,5,0),0)</f>
        <v>0</v>
      </c>
      <c r="BK15" s="4">
        <f t="shared" ref="BK15:BK18" si="50">IFERROR(VLOOKUP($BH15,$A$1:$J$53,6,0),0)</f>
        <v>0</v>
      </c>
      <c r="BL15" s="4">
        <f t="shared" ref="BL15:BL18" si="51">IFERROR(VLOOKUP($BH15,$A$1:$J$53,7,0),0)</f>
        <v>0</v>
      </c>
      <c r="BM15" s="4">
        <f t="shared" ref="BM15:BM18" si="52">IFERROR(VLOOKUP($BH15,$A$1:$J$53,4,0),0)</f>
        <v>0</v>
      </c>
      <c r="BN15" s="4">
        <f t="shared" ref="BN15:BN18" si="53">IFERROR(VLOOKUP($BH15,$A$1:$J$53,10,0),0)</f>
        <v>0</v>
      </c>
    </row>
    <row r="16" spans="1:66" ht="31.5" customHeight="1" x14ac:dyDescent="0.25">
      <c r="A16" s="24" t="s">
        <v>62</v>
      </c>
      <c r="B16" s="24">
        <v>50</v>
      </c>
      <c r="C16" s="2"/>
      <c r="D16" s="9"/>
      <c r="E16" s="9"/>
      <c r="F16" s="9"/>
      <c r="G16" s="9"/>
      <c r="H16" s="9"/>
      <c r="I16" s="9"/>
      <c r="J16" s="23"/>
      <c r="L16" s="14"/>
      <c r="M16" s="3"/>
      <c r="N16" s="4">
        <f t="shared" si="0"/>
        <v>0</v>
      </c>
      <c r="O16" s="4">
        <f t="shared" si="1"/>
        <v>0</v>
      </c>
      <c r="P16" s="4">
        <f t="shared" si="2"/>
        <v>0</v>
      </c>
      <c r="Q16" s="4">
        <f t="shared" si="3"/>
        <v>0</v>
      </c>
      <c r="R16" s="4">
        <f t="shared" si="4"/>
        <v>0</v>
      </c>
      <c r="S16" s="4">
        <f t="shared" si="5"/>
        <v>0</v>
      </c>
      <c r="U16" s="14"/>
      <c r="V16" s="2"/>
      <c r="W16" s="4">
        <f t="shared" si="6"/>
        <v>0</v>
      </c>
      <c r="X16" s="4">
        <f t="shared" si="7"/>
        <v>0</v>
      </c>
      <c r="Y16" s="4">
        <f t="shared" si="8"/>
        <v>0</v>
      </c>
      <c r="Z16" s="4">
        <f t="shared" si="9"/>
        <v>0</v>
      </c>
      <c r="AA16" s="4">
        <f t="shared" si="10"/>
        <v>0</v>
      </c>
      <c r="AB16" s="4">
        <f t="shared" si="11"/>
        <v>0</v>
      </c>
      <c r="AE16" s="14"/>
      <c r="AF16" s="3"/>
      <c r="AG16" s="4">
        <f t="shared" si="36"/>
        <v>0</v>
      </c>
      <c r="AH16" s="4">
        <f t="shared" si="37"/>
        <v>0</v>
      </c>
      <c r="AI16" s="4">
        <f t="shared" si="38"/>
        <v>0</v>
      </c>
      <c r="AJ16" s="4">
        <f t="shared" si="39"/>
        <v>0</v>
      </c>
      <c r="AK16" s="4">
        <f t="shared" si="40"/>
        <v>0</v>
      </c>
      <c r="AL16" s="4">
        <f t="shared" si="41"/>
        <v>0</v>
      </c>
      <c r="AN16" s="14"/>
      <c r="AO16" s="3"/>
      <c r="AP16" s="4">
        <f t="shared" si="42"/>
        <v>0</v>
      </c>
      <c r="AQ16" s="4">
        <f t="shared" si="43"/>
        <v>0</v>
      </c>
      <c r="AR16" s="4">
        <f t="shared" si="44"/>
        <v>0</v>
      </c>
      <c r="AS16" s="4">
        <f t="shared" si="45"/>
        <v>0</v>
      </c>
      <c r="AT16" s="4">
        <f t="shared" si="46"/>
        <v>0</v>
      </c>
      <c r="AU16" s="4">
        <f t="shared" si="47"/>
        <v>0</v>
      </c>
      <c r="AW16" s="14"/>
      <c r="AX16" s="3"/>
      <c r="AY16" s="4">
        <f t="shared" si="24"/>
        <v>0</v>
      </c>
      <c r="AZ16" s="4">
        <f t="shared" si="25"/>
        <v>0</v>
      </c>
      <c r="BA16" s="4">
        <f t="shared" si="26"/>
        <v>0</v>
      </c>
      <c r="BB16" s="4">
        <f t="shared" si="27"/>
        <v>0</v>
      </c>
      <c r="BC16" s="4">
        <f t="shared" si="28"/>
        <v>0</v>
      </c>
      <c r="BD16" s="4">
        <f t="shared" si="29"/>
        <v>0</v>
      </c>
      <c r="BG16" s="14"/>
      <c r="BH16" s="3"/>
      <c r="BI16" s="4">
        <f t="shared" si="48"/>
        <v>0</v>
      </c>
      <c r="BJ16" s="4">
        <f t="shared" si="49"/>
        <v>0</v>
      </c>
      <c r="BK16" s="4">
        <f t="shared" si="50"/>
        <v>0</v>
      </c>
      <c r="BL16" s="4">
        <f t="shared" si="51"/>
        <v>0</v>
      </c>
      <c r="BM16" s="4">
        <f t="shared" si="52"/>
        <v>0</v>
      </c>
      <c r="BN16" s="4">
        <f t="shared" si="53"/>
        <v>0</v>
      </c>
    </row>
    <row r="17" spans="1:66" ht="31.5" customHeight="1" x14ac:dyDescent="0.25">
      <c r="A17" s="24" t="s">
        <v>49</v>
      </c>
      <c r="B17" s="24">
        <v>30</v>
      </c>
      <c r="C17" s="2"/>
      <c r="D17" s="9"/>
      <c r="E17" s="9"/>
      <c r="F17" s="9"/>
      <c r="G17" s="9"/>
      <c r="H17" s="9"/>
      <c r="I17" s="9"/>
      <c r="J17" s="23"/>
      <c r="L17" s="14"/>
      <c r="M17" s="3"/>
      <c r="N17" s="4">
        <f t="shared" si="0"/>
        <v>0</v>
      </c>
      <c r="O17" s="4">
        <f t="shared" si="1"/>
        <v>0</v>
      </c>
      <c r="P17" s="4">
        <f t="shared" si="2"/>
        <v>0</v>
      </c>
      <c r="Q17" s="4">
        <f t="shared" si="3"/>
        <v>0</v>
      </c>
      <c r="R17" s="4">
        <f t="shared" si="4"/>
        <v>0</v>
      </c>
      <c r="S17" s="4">
        <f t="shared" si="5"/>
        <v>0</v>
      </c>
      <c r="U17" s="14"/>
      <c r="V17" s="2"/>
      <c r="W17" s="4">
        <f t="shared" si="6"/>
        <v>0</v>
      </c>
      <c r="X17" s="4">
        <f t="shared" si="7"/>
        <v>0</v>
      </c>
      <c r="Y17" s="4">
        <f t="shared" si="8"/>
        <v>0</v>
      </c>
      <c r="Z17" s="4">
        <f t="shared" si="9"/>
        <v>0</v>
      </c>
      <c r="AA17" s="4">
        <f t="shared" si="10"/>
        <v>0</v>
      </c>
      <c r="AB17" s="4">
        <f t="shared" si="11"/>
        <v>0</v>
      </c>
      <c r="AE17" s="14"/>
      <c r="AF17" s="3"/>
      <c r="AG17" s="4">
        <f t="shared" si="36"/>
        <v>0</v>
      </c>
      <c r="AH17" s="4">
        <f t="shared" si="37"/>
        <v>0</v>
      </c>
      <c r="AI17" s="4">
        <f t="shared" si="38"/>
        <v>0</v>
      </c>
      <c r="AJ17" s="4">
        <f t="shared" si="39"/>
        <v>0</v>
      </c>
      <c r="AK17" s="4">
        <f t="shared" si="40"/>
        <v>0</v>
      </c>
      <c r="AL17" s="4">
        <f t="shared" si="41"/>
        <v>0</v>
      </c>
      <c r="AN17" s="14"/>
      <c r="AO17" s="3"/>
      <c r="AP17" s="4">
        <f t="shared" si="42"/>
        <v>0</v>
      </c>
      <c r="AQ17" s="4">
        <f t="shared" si="43"/>
        <v>0</v>
      </c>
      <c r="AR17" s="4">
        <f t="shared" si="44"/>
        <v>0</v>
      </c>
      <c r="AS17" s="4">
        <f t="shared" si="45"/>
        <v>0</v>
      </c>
      <c r="AT17" s="4">
        <f t="shared" si="46"/>
        <v>0</v>
      </c>
      <c r="AU17" s="4">
        <f t="shared" si="47"/>
        <v>0</v>
      </c>
      <c r="AW17" s="14"/>
      <c r="AX17" s="3"/>
      <c r="AY17" s="4">
        <f t="shared" si="24"/>
        <v>0</v>
      </c>
      <c r="AZ17" s="4">
        <f t="shared" si="25"/>
        <v>0</v>
      </c>
      <c r="BA17" s="4">
        <f t="shared" si="26"/>
        <v>0</v>
      </c>
      <c r="BB17" s="4">
        <f t="shared" si="27"/>
        <v>0</v>
      </c>
      <c r="BC17" s="4">
        <f t="shared" si="28"/>
        <v>0</v>
      </c>
      <c r="BD17" s="4">
        <f t="shared" si="29"/>
        <v>0</v>
      </c>
      <c r="BG17" s="14"/>
      <c r="BH17" s="3"/>
      <c r="BI17" s="4">
        <f t="shared" si="48"/>
        <v>0</v>
      </c>
      <c r="BJ17" s="4">
        <f t="shared" si="49"/>
        <v>0</v>
      </c>
      <c r="BK17" s="4">
        <f t="shared" si="50"/>
        <v>0</v>
      </c>
      <c r="BL17" s="4">
        <f t="shared" si="51"/>
        <v>0</v>
      </c>
      <c r="BM17" s="4">
        <f t="shared" si="52"/>
        <v>0</v>
      </c>
      <c r="BN17" s="4">
        <f t="shared" si="53"/>
        <v>0</v>
      </c>
    </row>
    <row r="18" spans="1:66" ht="31.5" customHeight="1" x14ac:dyDescent="0.25">
      <c r="A18" s="2" t="s">
        <v>60</v>
      </c>
      <c r="B18" s="2">
        <v>32</v>
      </c>
      <c r="C18" s="2"/>
      <c r="D18" s="9"/>
      <c r="E18" s="9"/>
      <c r="F18" s="9"/>
      <c r="G18" s="9"/>
      <c r="H18" s="9"/>
      <c r="I18" s="9"/>
      <c r="J18" s="23"/>
      <c r="L18" s="14"/>
      <c r="M18" s="3"/>
      <c r="N18" s="4">
        <f t="shared" si="0"/>
        <v>0</v>
      </c>
      <c r="O18" s="4">
        <f t="shared" si="1"/>
        <v>0</v>
      </c>
      <c r="P18" s="4">
        <f t="shared" si="2"/>
        <v>0</v>
      </c>
      <c r="Q18" s="4">
        <f t="shared" si="3"/>
        <v>0</v>
      </c>
      <c r="R18" s="4">
        <f t="shared" si="4"/>
        <v>0</v>
      </c>
      <c r="S18" s="4">
        <f t="shared" si="5"/>
        <v>0</v>
      </c>
      <c r="U18" s="14"/>
      <c r="V18" s="2"/>
      <c r="W18" s="4">
        <f t="shared" si="6"/>
        <v>0</v>
      </c>
      <c r="X18" s="4">
        <f t="shared" si="7"/>
        <v>0</v>
      </c>
      <c r="Y18" s="4">
        <f t="shared" si="8"/>
        <v>0</v>
      </c>
      <c r="Z18" s="4">
        <f t="shared" si="9"/>
        <v>0</v>
      </c>
      <c r="AA18" s="4">
        <f t="shared" si="10"/>
        <v>0</v>
      </c>
      <c r="AB18" s="4">
        <f t="shared" si="11"/>
        <v>0</v>
      </c>
      <c r="AE18" s="14"/>
      <c r="AF18" s="3"/>
      <c r="AG18" s="4">
        <f t="shared" si="36"/>
        <v>0</v>
      </c>
      <c r="AH18" s="4">
        <f t="shared" si="37"/>
        <v>0</v>
      </c>
      <c r="AI18" s="4">
        <f t="shared" si="38"/>
        <v>0</v>
      </c>
      <c r="AJ18" s="4">
        <f t="shared" si="39"/>
        <v>0</v>
      </c>
      <c r="AK18" s="4">
        <f t="shared" si="40"/>
        <v>0</v>
      </c>
      <c r="AL18" s="4">
        <f t="shared" si="41"/>
        <v>0</v>
      </c>
      <c r="AN18" s="14"/>
      <c r="AO18" s="3"/>
      <c r="AP18" s="4">
        <f t="shared" si="42"/>
        <v>0</v>
      </c>
      <c r="AQ18" s="4">
        <f t="shared" si="43"/>
        <v>0</v>
      </c>
      <c r="AR18" s="4">
        <f t="shared" si="44"/>
        <v>0</v>
      </c>
      <c r="AS18" s="4">
        <f t="shared" si="45"/>
        <v>0</v>
      </c>
      <c r="AT18" s="4">
        <f t="shared" si="46"/>
        <v>0</v>
      </c>
      <c r="AU18" s="4">
        <f t="shared" si="47"/>
        <v>0</v>
      </c>
      <c r="AW18" s="14"/>
      <c r="AX18" s="3"/>
      <c r="AY18" s="4">
        <f t="shared" si="24"/>
        <v>0</v>
      </c>
      <c r="AZ18" s="4">
        <f t="shared" si="25"/>
        <v>0</v>
      </c>
      <c r="BA18" s="4">
        <f t="shared" si="26"/>
        <v>0</v>
      </c>
      <c r="BB18" s="4">
        <f t="shared" si="27"/>
        <v>0</v>
      </c>
      <c r="BC18" s="4">
        <f t="shared" si="28"/>
        <v>0</v>
      </c>
      <c r="BD18" s="4">
        <f t="shared" si="29"/>
        <v>0</v>
      </c>
      <c r="BG18" s="14"/>
      <c r="BH18" s="3"/>
      <c r="BI18" s="4">
        <f t="shared" si="48"/>
        <v>0</v>
      </c>
      <c r="BJ18" s="4">
        <f t="shared" si="49"/>
        <v>0</v>
      </c>
      <c r="BK18" s="4">
        <f t="shared" si="50"/>
        <v>0</v>
      </c>
      <c r="BL18" s="4">
        <f t="shared" si="51"/>
        <v>0</v>
      </c>
      <c r="BM18" s="4">
        <f t="shared" si="52"/>
        <v>0</v>
      </c>
      <c r="BN18" s="4">
        <f t="shared" si="53"/>
        <v>0</v>
      </c>
    </row>
    <row r="19" spans="1:66" ht="21.75" customHeight="1" x14ac:dyDescent="0.25">
      <c r="A19" s="24" t="s">
        <v>75</v>
      </c>
      <c r="B19" s="24">
        <v>170</v>
      </c>
      <c r="C19" s="2"/>
      <c r="D19" s="9">
        <v>330</v>
      </c>
      <c r="E19" s="9">
        <v>19</v>
      </c>
      <c r="F19" s="9">
        <v>19</v>
      </c>
      <c r="G19" s="9">
        <v>19</v>
      </c>
      <c r="H19" s="9">
        <v>25</v>
      </c>
      <c r="I19" s="9">
        <v>26</v>
      </c>
      <c r="J19" s="23">
        <v>174</v>
      </c>
      <c r="L19" s="13" t="s">
        <v>18</v>
      </c>
      <c r="M19" s="13"/>
      <c r="N19" s="13"/>
      <c r="O19" s="5">
        <f>SUM(O8:O18)</f>
        <v>32</v>
      </c>
      <c r="P19" s="5">
        <f t="shared" ref="P19:R19" si="54">SUM(P8:P18)</f>
        <v>27</v>
      </c>
      <c r="Q19" s="5">
        <f t="shared" si="54"/>
        <v>135</v>
      </c>
      <c r="R19" s="5">
        <f t="shared" si="54"/>
        <v>850</v>
      </c>
      <c r="S19" s="5" t="s">
        <v>5</v>
      </c>
      <c r="U19" s="13" t="s">
        <v>18</v>
      </c>
      <c r="V19" s="13"/>
      <c r="W19" s="13"/>
      <c r="X19" s="5">
        <f>SUM(X8:X18)</f>
        <v>15</v>
      </c>
      <c r="Y19" s="5">
        <f t="shared" ref="Y19:AA19" si="55">SUM(Y8:Y18)</f>
        <v>16</v>
      </c>
      <c r="Z19" s="5">
        <f t="shared" si="55"/>
        <v>119</v>
      </c>
      <c r="AA19" s="5">
        <f t="shared" si="55"/>
        <v>707</v>
      </c>
      <c r="AB19" s="5" t="s">
        <v>5</v>
      </c>
      <c r="AE19" s="13" t="s">
        <v>18</v>
      </c>
      <c r="AF19" s="13"/>
      <c r="AG19" s="13"/>
      <c r="AH19" s="5">
        <f>SUM(AH8:AH18)</f>
        <v>28</v>
      </c>
      <c r="AI19" s="5">
        <f t="shared" ref="AI19:AK19" si="56">SUM(AI8:AI18)</f>
        <v>24</v>
      </c>
      <c r="AJ19" s="5">
        <f t="shared" si="56"/>
        <v>83</v>
      </c>
      <c r="AK19" s="5">
        <f t="shared" si="56"/>
        <v>760</v>
      </c>
      <c r="AL19" s="5" t="s">
        <v>5</v>
      </c>
      <c r="AN19" s="13" t="s">
        <v>18</v>
      </c>
      <c r="AO19" s="13"/>
      <c r="AP19" s="13"/>
      <c r="AQ19" s="5">
        <f>SUM(AQ8:AQ18)</f>
        <v>30</v>
      </c>
      <c r="AR19" s="5">
        <f t="shared" ref="AR19:AT19" si="57">SUM(AR8:AR18)</f>
        <v>35</v>
      </c>
      <c r="AS19" s="5">
        <f t="shared" si="57"/>
        <v>122</v>
      </c>
      <c r="AT19" s="5">
        <f t="shared" si="57"/>
        <v>865</v>
      </c>
      <c r="AU19" s="5" t="s">
        <v>5</v>
      </c>
      <c r="AW19" s="13" t="s">
        <v>18</v>
      </c>
      <c r="AX19" s="13"/>
      <c r="AY19" s="13"/>
      <c r="AZ19" s="5">
        <f>SUM(AZ8:AZ18)</f>
        <v>31</v>
      </c>
      <c r="BA19" s="5">
        <f t="shared" ref="BA19:BC19" si="58">SUM(BA8:BA18)</f>
        <v>28</v>
      </c>
      <c r="BB19" s="5">
        <f t="shared" si="58"/>
        <v>101</v>
      </c>
      <c r="BC19" s="5">
        <f t="shared" si="58"/>
        <v>700</v>
      </c>
      <c r="BD19" s="5" t="s">
        <v>5</v>
      </c>
      <c r="BG19" s="13" t="s">
        <v>18</v>
      </c>
      <c r="BH19" s="13"/>
      <c r="BI19" s="13"/>
      <c r="BJ19" s="5">
        <f>SUM(BJ8:BJ18)</f>
        <v>21</v>
      </c>
      <c r="BK19" s="5">
        <f t="shared" ref="BK19:BM19" si="59">SUM(BK8:BK18)</f>
        <v>11</v>
      </c>
      <c r="BL19" s="5">
        <f t="shared" si="59"/>
        <v>133</v>
      </c>
      <c r="BM19" s="5">
        <f t="shared" si="59"/>
        <v>733</v>
      </c>
      <c r="BN19" s="5" t="s">
        <v>5</v>
      </c>
    </row>
    <row r="20" spans="1:66" x14ac:dyDescent="0.25">
      <c r="A20" s="24" t="s">
        <v>76</v>
      </c>
      <c r="B20" s="24">
        <v>200</v>
      </c>
      <c r="C20" s="2"/>
      <c r="D20" s="9">
        <v>123</v>
      </c>
      <c r="E20" s="9">
        <v>4</v>
      </c>
      <c r="F20" s="9">
        <v>5</v>
      </c>
      <c r="G20" s="9">
        <v>18</v>
      </c>
      <c r="H20" s="9">
        <v>2</v>
      </c>
      <c r="I20" s="9">
        <v>150</v>
      </c>
      <c r="J20" s="23">
        <v>266</v>
      </c>
    </row>
    <row r="21" spans="1:66" x14ac:dyDescent="0.25">
      <c r="A21" s="24" t="s">
        <v>77</v>
      </c>
      <c r="B21" s="24">
        <v>200</v>
      </c>
      <c r="C21" s="2"/>
      <c r="D21" s="9">
        <v>213</v>
      </c>
      <c r="E21" s="9">
        <v>1</v>
      </c>
      <c r="F21" s="9">
        <v>5</v>
      </c>
      <c r="G21" s="9">
        <v>6</v>
      </c>
      <c r="H21" s="9">
        <v>10</v>
      </c>
      <c r="I21" s="9">
        <v>49</v>
      </c>
      <c r="J21" s="23">
        <v>200</v>
      </c>
    </row>
    <row r="22" spans="1:66" ht="14.25" customHeight="1" x14ac:dyDescent="0.25">
      <c r="A22" s="2" t="s">
        <v>21</v>
      </c>
      <c r="B22" s="2">
        <v>150</v>
      </c>
      <c r="C22" s="2"/>
      <c r="D22" s="9">
        <v>146</v>
      </c>
      <c r="E22" s="9">
        <v>4</v>
      </c>
      <c r="F22" s="9">
        <v>8</v>
      </c>
      <c r="G22" s="9">
        <v>24</v>
      </c>
      <c r="H22" s="9">
        <v>31</v>
      </c>
      <c r="I22" s="9">
        <v>15</v>
      </c>
      <c r="J22" s="23">
        <v>318</v>
      </c>
    </row>
    <row r="23" spans="1:66" ht="18.75" x14ac:dyDescent="0.3">
      <c r="A23" s="2" t="s">
        <v>22</v>
      </c>
      <c r="B23" s="2">
        <v>150</v>
      </c>
      <c r="C23" s="2"/>
      <c r="D23" s="9">
        <v>243</v>
      </c>
      <c r="E23" s="9">
        <v>9</v>
      </c>
      <c r="F23" s="9">
        <v>6</v>
      </c>
      <c r="G23" s="9">
        <v>39</v>
      </c>
      <c r="H23" s="9"/>
      <c r="I23" s="9">
        <v>15</v>
      </c>
      <c r="J23" s="23">
        <v>114</v>
      </c>
      <c r="P23" s="10"/>
      <c r="Q23" s="21"/>
      <c r="R23" s="21"/>
      <c r="S23" s="21"/>
      <c r="Y23" s="10"/>
      <c r="Z23" s="21"/>
      <c r="AA23" s="21"/>
      <c r="AB23" s="21"/>
      <c r="AI23" s="10"/>
      <c r="AJ23" s="21"/>
      <c r="AK23" s="21"/>
      <c r="AL23" s="21"/>
      <c r="AR23" s="10"/>
      <c r="AS23" s="21"/>
      <c r="AT23" s="21"/>
      <c r="AU23" s="21"/>
      <c r="BA23" s="10"/>
      <c r="BB23" s="21"/>
      <c r="BC23" s="21"/>
      <c r="BD23" s="21"/>
      <c r="BK23" s="10"/>
      <c r="BL23" s="21"/>
      <c r="BM23" s="21"/>
      <c r="BN23" s="21"/>
    </row>
    <row r="24" spans="1:66" ht="21" customHeight="1" x14ac:dyDescent="0.25">
      <c r="A24" s="24" t="s">
        <v>78</v>
      </c>
      <c r="B24" s="24">
        <v>150</v>
      </c>
      <c r="C24" s="2"/>
      <c r="D24" s="9">
        <v>259</v>
      </c>
      <c r="E24" s="9">
        <v>8</v>
      </c>
      <c r="F24" s="9">
        <v>8</v>
      </c>
      <c r="G24" s="9">
        <v>37</v>
      </c>
      <c r="H24" s="9"/>
      <c r="I24" s="9">
        <v>19</v>
      </c>
      <c r="J24" s="23">
        <v>171</v>
      </c>
      <c r="P24" s="20"/>
      <c r="Q24" s="20"/>
      <c r="R24" s="20"/>
      <c r="S24" s="20"/>
      <c r="Y24" s="20"/>
      <c r="Z24" s="20"/>
      <c r="AA24" s="20"/>
      <c r="AB24" s="20"/>
      <c r="AI24" s="20"/>
      <c r="AJ24" s="20"/>
      <c r="AK24" s="20"/>
      <c r="AL24" s="20"/>
      <c r="AR24" s="20"/>
      <c r="AS24" s="20"/>
      <c r="AT24" s="20"/>
      <c r="AU24" s="20"/>
      <c r="BA24" s="20"/>
      <c r="BB24" s="20"/>
      <c r="BC24" s="20"/>
      <c r="BD24" s="20"/>
      <c r="BK24" s="20"/>
      <c r="BL24" s="20"/>
      <c r="BM24" s="20"/>
      <c r="BN24" s="20"/>
    </row>
    <row r="25" spans="1:66" ht="18.75" x14ac:dyDescent="0.3">
      <c r="A25" s="2" t="s">
        <v>79</v>
      </c>
      <c r="B25" s="2">
        <v>200</v>
      </c>
      <c r="C25" s="2"/>
      <c r="D25" s="9">
        <v>227</v>
      </c>
      <c r="E25" s="9">
        <v>9</v>
      </c>
      <c r="F25" s="9">
        <v>11</v>
      </c>
      <c r="G25" s="9">
        <v>43</v>
      </c>
      <c r="H25" s="9">
        <v>28</v>
      </c>
      <c r="I25" s="9">
        <v>9</v>
      </c>
      <c r="J25" s="23">
        <v>177</v>
      </c>
      <c r="P25" s="19"/>
      <c r="Q25" s="19"/>
      <c r="R25" s="19"/>
      <c r="S25" s="19"/>
      <c r="Y25" s="19"/>
      <c r="Z25" s="19"/>
      <c r="AA25" s="19"/>
      <c r="AB25" s="19"/>
      <c r="AI25" s="19"/>
      <c r="AJ25" s="19"/>
      <c r="AK25" s="19"/>
      <c r="AL25" s="19"/>
      <c r="AR25" s="19"/>
      <c r="AS25" s="19"/>
      <c r="AT25" s="19"/>
      <c r="AU25" s="19"/>
      <c r="BA25" s="19"/>
      <c r="BB25" s="19"/>
      <c r="BC25" s="19"/>
      <c r="BD25" s="19"/>
      <c r="BK25" s="19"/>
      <c r="BL25" s="19"/>
      <c r="BM25" s="19"/>
      <c r="BN25" s="19"/>
    </row>
    <row r="26" spans="1:66" ht="30.75" customHeight="1" x14ac:dyDescent="0.3">
      <c r="A26" s="2" t="s">
        <v>80</v>
      </c>
      <c r="B26" s="2">
        <v>150</v>
      </c>
      <c r="C26" s="2"/>
      <c r="D26" s="9">
        <v>230</v>
      </c>
      <c r="E26" s="9">
        <v>6</v>
      </c>
      <c r="F26" s="9">
        <v>8</v>
      </c>
      <c r="G26" s="9">
        <v>32</v>
      </c>
      <c r="H26" s="9">
        <v>21</v>
      </c>
      <c r="I26" s="9">
        <v>7</v>
      </c>
      <c r="J26" s="23">
        <v>177</v>
      </c>
      <c r="L26" s="18" t="s">
        <v>9</v>
      </c>
      <c r="M26" s="18"/>
      <c r="N26" s="18"/>
      <c r="O26" s="18"/>
      <c r="P26" s="18"/>
      <c r="Q26" s="18"/>
      <c r="R26" s="18"/>
      <c r="S26" s="18"/>
      <c r="U26" s="18" t="s">
        <v>9</v>
      </c>
      <c r="V26" s="18"/>
      <c r="W26" s="18"/>
      <c r="X26" s="18"/>
      <c r="Y26" s="18"/>
      <c r="Z26" s="18"/>
      <c r="AA26" s="18"/>
      <c r="AB26" s="18"/>
      <c r="AE26" s="18" t="s">
        <v>9</v>
      </c>
      <c r="AF26" s="18"/>
      <c r="AG26" s="18"/>
      <c r="AH26" s="18"/>
      <c r="AI26" s="18"/>
      <c r="AJ26" s="18"/>
      <c r="AK26" s="18"/>
      <c r="AL26" s="18"/>
      <c r="AN26" s="18" t="s">
        <v>9</v>
      </c>
      <c r="AO26" s="18"/>
      <c r="AP26" s="18"/>
      <c r="AQ26" s="18"/>
      <c r="AR26" s="18"/>
      <c r="AS26" s="18"/>
      <c r="AT26" s="18"/>
      <c r="AU26" s="18"/>
      <c r="AW26" s="18" t="s">
        <v>9</v>
      </c>
      <c r="AX26" s="18"/>
      <c r="AY26" s="18"/>
      <c r="AZ26" s="18"/>
      <c r="BA26" s="18"/>
      <c r="BB26" s="18"/>
      <c r="BC26" s="18"/>
      <c r="BD26" s="18"/>
      <c r="BG26" s="18" t="s">
        <v>9</v>
      </c>
      <c r="BH26" s="18"/>
      <c r="BI26" s="18"/>
      <c r="BJ26" s="18"/>
      <c r="BK26" s="18"/>
      <c r="BL26" s="18"/>
      <c r="BM26" s="18"/>
      <c r="BN26" s="18"/>
    </row>
    <row r="27" spans="1:66" ht="20.25" customHeight="1" x14ac:dyDescent="0.25">
      <c r="A27" s="2" t="s">
        <v>81</v>
      </c>
      <c r="B27" s="2">
        <v>150</v>
      </c>
      <c r="C27" s="2"/>
      <c r="D27" s="9">
        <v>146</v>
      </c>
      <c r="E27" s="9">
        <v>5</v>
      </c>
      <c r="F27" s="9">
        <v>6</v>
      </c>
      <c r="G27" s="9">
        <v>20</v>
      </c>
      <c r="H27" s="9">
        <v>1</v>
      </c>
      <c r="I27" s="9">
        <v>139</v>
      </c>
      <c r="J27" s="23">
        <v>88</v>
      </c>
      <c r="L27" s="11"/>
      <c r="M27" s="11"/>
      <c r="N27" s="11" t="s">
        <v>13</v>
      </c>
      <c r="O27" s="11"/>
      <c r="P27" s="12" t="s">
        <v>14</v>
      </c>
      <c r="Q27" s="11" t="s">
        <v>36</v>
      </c>
      <c r="R27" s="11"/>
      <c r="S27" s="11"/>
      <c r="U27" s="11"/>
      <c r="V27" s="11"/>
      <c r="W27" s="11" t="s">
        <v>13</v>
      </c>
      <c r="X27" s="11"/>
      <c r="Y27" s="12" t="s">
        <v>14</v>
      </c>
      <c r="Z27" s="11" t="s">
        <v>40</v>
      </c>
      <c r="AA27" s="11"/>
      <c r="AB27" s="11"/>
      <c r="AE27" s="11"/>
      <c r="AF27" s="11"/>
      <c r="AG27" s="11" t="s">
        <v>13</v>
      </c>
      <c r="AH27" s="11"/>
      <c r="AI27" s="12" t="s">
        <v>14</v>
      </c>
      <c r="AJ27" s="11" t="s">
        <v>43</v>
      </c>
      <c r="AK27" s="11"/>
      <c r="AL27" s="11"/>
      <c r="AN27" s="11"/>
      <c r="AO27" s="11"/>
      <c r="AP27" s="11" t="str">
        <f>AP5</f>
        <v>Неделя: 2</v>
      </c>
      <c r="AQ27" s="11"/>
      <c r="AR27" s="12" t="s">
        <v>14</v>
      </c>
      <c r="AS27" s="11" t="s">
        <v>36</v>
      </c>
      <c r="AT27" s="11"/>
      <c r="AU27" s="11"/>
      <c r="AW27" s="11"/>
      <c r="AX27" s="11"/>
      <c r="AY27" s="11" t="str">
        <f>AP5</f>
        <v>Неделя: 2</v>
      </c>
      <c r="AZ27" s="11"/>
      <c r="BA27" s="12" t="s">
        <v>14</v>
      </c>
      <c r="BB27" s="11" t="s">
        <v>40</v>
      </c>
      <c r="BC27" s="11"/>
      <c r="BD27" s="11"/>
      <c r="BG27" s="11"/>
      <c r="BH27" s="11"/>
      <c r="BI27" s="11" t="str">
        <f>AP5</f>
        <v>Неделя: 2</v>
      </c>
      <c r="BJ27" s="11"/>
      <c r="BK27" s="12" t="s">
        <v>14</v>
      </c>
      <c r="BL27" s="11" t="s">
        <v>43</v>
      </c>
      <c r="BM27" s="11"/>
      <c r="BN27" s="11"/>
    </row>
    <row r="28" spans="1:66" x14ac:dyDescent="0.25">
      <c r="A28" s="24" t="s">
        <v>82</v>
      </c>
      <c r="B28" s="24">
        <v>200</v>
      </c>
      <c r="C28" s="2"/>
      <c r="D28" s="9">
        <v>230</v>
      </c>
      <c r="E28" s="9">
        <v>6</v>
      </c>
      <c r="F28" s="9">
        <v>8</v>
      </c>
      <c r="G28" s="9">
        <v>32</v>
      </c>
      <c r="H28" s="9">
        <v>22</v>
      </c>
      <c r="I28" s="9">
        <v>8</v>
      </c>
      <c r="J28" s="23">
        <v>117</v>
      </c>
      <c r="L28" s="15" t="s">
        <v>0</v>
      </c>
      <c r="M28" s="15" t="s">
        <v>6</v>
      </c>
      <c r="N28" s="15" t="s">
        <v>7</v>
      </c>
      <c r="O28" s="16" t="s">
        <v>17</v>
      </c>
      <c r="P28" s="16"/>
      <c r="Q28" s="16"/>
      <c r="R28" s="15" t="s">
        <v>8</v>
      </c>
      <c r="S28" s="15" t="s">
        <v>1</v>
      </c>
      <c r="U28" s="15" t="s">
        <v>0</v>
      </c>
      <c r="V28" s="15" t="s">
        <v>6</v>
      </c>
      <c r="W28" s="15" t="s">
        <v>7</v>
      </c>
      <c r="X28" s="16" t="s">
        <v>17</v>
      </c>
      <c r="Y28" s="16"/>
      <c r="Z28" s="16"/>
      <c r="AA28" s="15" t="s">
        <v>8</v>
      </c>
      <c r="AB28" s="15" t="s">
        <v>1</v>
      </c>
      <c r="AE28" s="15" t="s">
        <v>0</v>
      </c>
      <c r="AF28" s="15" t="s">
        <v>6</v>
      </c>
      <c r="AG28" s="15" t="s">
        <v>7</v>
      </c>
      <c r="AH28" s="16" t="s">
        <v>17</v>
      </c>
      <c r="AI28" s="16"/>
      <c r="AJ28" s="16"/>
      <c r="AK28" s="15" t="s">
        <v>8</v>
      </c>
      <c r="AL28" s="15" t="s">
        <v>1</v>
      </c>
      <c r="AN28" s="15" t="s">
        <v>0</v>
      </c>
      <c r="AO28" s="15" t="s">
        <v>6</v>
      </c>
      <c r="AP28" s="15" t="s">
        <v>7</v>
      </c>
      <c r="AQ28" s="16" t="s">
        <v>17</v>
      </c>
      <c r="AR28" s="16"/>
      <c r="AS28" s="16"/>
      <c r="AT28" s="15" t="s">
        <v>8</v>
      </c>
      <c r="AU28" s="15" t="s">
        <v>1</v>
      </c>
      <c r="AW28" s="15" t="s">
        <v>0</v>
      </c>
      <c r="AX28" s="15" t="s">
        <v>6</v>
      </c>
      <c r="AY28" s="15" t="s">
        <v>7</v>
      </c>
      <c r="AZ28" s="16" t="s">
        <v>17</v>
      </c>
      <c r="BA28" s="16"/>
      <c r="BB28" s="16"/>
      <c r="BC28" s="15" t="s">
        <v>8</v>
      </c>
      <c r="BD28" s="15" t="s">
        <v>1</v>
      </c>
      <c r="BG28" s="15" t="s">
        <v>0</v>
      </c>
      <c r="BH28" s="15" t="s">
        <v>6</v>
      </c>
      <c r="BI28" s="15" t="s">
        <v>7</v>
      </c>
      <c r="BJ28" s="16" t="s">
        <v>17</v>
      </c>
      <c r="BK28" s="16"/>
      <c r="BL28" s="16"/>
      <c r="BM28" s="15" t="s">
        <v>8</v>
      </c>
      <c r="BN28" s="15" t="s">
        <v>1</v>
      </c>
    </row>
    <row r="29" spans="1:66" x14ac:dyDescent="0.25">
      <c r="A29" s="24" t="s">
        <v>83</v>
      </c>
      <c r="B29" s="24">
        <v>200</v>
      </c>
      <c r="C29" s="2"/>
      <c r="D29" s="9">
        <v>220</v>
      </c>
      <c r="E29" s="9">
        <v>6</v>
      </c>
      <c r="F29" s="9">
        <v>8</v>
      </c>
      <c r="G29" s="9">
        <v>29</v>
      </c>
      <c r="H29" s="9">
        <v>21</v>
      </c>
      <c r="I29" s="9">
        <v>7</v>
      </c>
      <c r="J29" s="23">
        <v>172</v>
      </c>
      <c r="L29" s="15"/>
      <c r="M29" s="15"/>
      <c r="N29" s="15"/>
      <c r="O29" s="7" t="s">
        <v>2</v>
      </c>
      <c r="P29" s="7" t="s">
        <v>3</v>
      </c>
      <c r="Q29" s="7" t="s">
        <v>4</v>
      </c>
      <c r="R29" s="15"/>
      <c r="S29" s="15"/>
      <c r="U29" s="15"/>
      <c r="V29" s="15"/>
      <c r="W29" s="15"/>
      <c r="X29" s="7" t="s">
        <v>2</v>
      </c>
      <c r="Y29" s="7" t="s">
        <v>3</v>
      </c>
      <c r="Z29" s="7" t="s">
        <v>4</v>
      </c>
      <c r="AA29" s="15"/>
      <c r="AB29" s="15"/>
      <c r="AE29" s="17"/>
      <c r="AF29" s="17"/>
      <c r="AG29" s="17"/>
      <c r="AH29" s="8" t="s">
        <v>2</v>
      </c>
      <c r="AI29" s="8" t="s">
        <v>3</v>
      </c>
      <c r="AJ29" s="8" t="s">
        <v>4</v>
      </c>
      <c r="AK29" s="17"/>
      <c r="AL29" s="15"/>
      <c r="AN29" s="15"/>
      <c r="AO29" s="17"/>
      <c r="AP29" s="17"/>
      <c r="AQ29" s="8" t="s">
        <v>2</v>
      </c>
      <c r="AR29" s="8" t="s">
        <v>3</v>
      </c>
      <c r="AS29" s="8" t="s">
        <v>4</v>
      </c>
      <c r="AT29" s="17"/>
      <c r="AU29" s="17"/>
      <c r="AW29" s="15"/>
      <c r="AX29" s="15"/>
      <c r="AY29" s="15"/>
      <c r="AZ29" s="7" t="s">
        <v>2</v>
      </c>
      <c r="BA29" s="7" t="s">
        <v>3</v>
      </c>
      <c r="BB29" s="7" t="s">
        <v>4</v>
      </c>
      <c r="BC29" s="15"/>
      <c r="BD29" s="15"/>
      <c r="BG29" s="15"/>
      <c r="BH29" s="15"/>
      <c r="BI29" s="15"/>
      <c r="BJ29" s="7" t="s">
        <v>2</v>
      </c>
      <c r="BK29" s="7" t="s">
        <v>3</v>
      </c>
      <c r="BL29" s="7" t="s">
        <v>4</v>
      </c>
      <c r="BM29" s="15"/>
      <c r="BN29" s="15"/>
    </row>
    <row r="30" spans="1:66" ht="31.5" customHeight="1" x14ac:dyDescent="0.25">
      <c r="A30" s="24" t="s">
        <v>84</v>
      </c>
      <c r="B30" s="24">
        <v>200</v>
      </c>
      <c r="C30" s="2"/>
      <c r="D30" s="9">
        <v>202</v>
      </c>
      <c r="E30" s="9">
        <v>7</v>
      </c>
      <c r="F30" s="9">
        <v>8</v>
      </c>
      <c r="G30" s="9">
        <v>27</v>
      </c>
      <c r="H30" s="9">
        <v>2</v>
      </c>
      <c r="I30" s="9">
        <v>191</v>
      </c>
      <c r="J30" s="23">
        <v>177</v>
      </c>
      <c r="L30" s="14" t="s">
        <v>16</v>
      </c>
      <c r="M30" s="3" t="s">
        <v>107</v>
      </c>
      <c r="N30" s="4">
        <f>IFERROR(VLOOKUP($M30,$A$1:$J$100,2,0),0)</f>
        <v>250</v>
      </c>
      <c r="O30" s="4">
        <f>IFERROR(VLOOKUP($M30,$A$1:$J$100,5,0),0)</f>
        <v>5</v>
      </c>
      <c r="P30" s="4">
        <f>IFERROR(VLOOKUP($M30,$A$1:$J$100,6,0),0)</f>
        <v>3</v>
      </c>
      <c r="Q30" s="4">
        <f>IFERROR(VLOOKUP($M30,$A$1:$J$100,7,0),0)</f>
        <v>23</v>
      </c>
      <c r="R30" s="4">
        <f>IFERROR(VLOOKUP($M30,$A$1:$J$100,4,0),0)</f>
        <v>130</v>
      </c>
      <c r="S30" s="4">
        <f>IFERROR(VLOOKUP($M30,$A$1:$J$100,10,0),0)</f>
        <v>78</v>
      </c>
      <c r="U30" s="14" t="s">
        <v>16</v>
      </c>
      <c r="V30" s="2" t="s">
        <v>24</v>
      </c>
      <c r="W30" s="4">
        <f t="shared" ref="W30:W40" si="60">IFERROR(VLOOKUP($V30,$A$1:$J$100,2,0),0)</f>
        <v>100</v>
      </c>
      <c r="X30" s="4">
        <f t="shared" ref="X30:X40" si="61">IFERROR(VLOOKUP($V30,$A$1:$J$100,5,0),0)</f>
        <v>1</v>
      </c>
      <c r="Y30" s="4">
        <f t="shared" ref="Y30:Y40" si="62">IFERROR(VLOOKUP($V30,$A$1:$J$100,6,0),0)</f>
        <v>0</v>
      </c>
      <c r="Z30" s="4">
        <f t="shared" ref="Z30:Z40" si="63">IFERROR(VLOOKUP($V30,$A$1:$J$100,7,0),0)</f>
        <v>7</v>
      </c>
      <c r="AA30" s="4">
        <f t="shared" ref="AA30:AA40" si="64">IFERROR(VLOOKUP($V30,$A$1:$J$100,4,0),0)</f>
        <v>47</v>
      </c>
      <c r="AB30" s="4" t="str">
        <f t="shared" ref="AB30:AB40" si="65">IFERROR(VLOOKUP($V30,$A$1:$J$100,10,0),0)</f>
        <v>368.01</v>
      </c>
      <c r="AE30" s="14" t="s">
        <v>16</v>
      </c>
      <c r="AF30" s="3" t="s">
        <v>117</v>
      </c>
      <c r="AG30" s="4">
        <f>IFERROR(VLOOKUP($AF30,$A$1:$J$100,2,0),0)</f>
        <v>40</v>
      </c>
      <c r="AH30" s="4">
        <f t="shared" ref="AH30:AH36" si="66">IFERROR(VLOOKUP($AF30,$A$1:$J$100,5,0),0)</f>
        <v>5</v>
      </c>
      <c r="AI30" s="4">
        <f t="shared" ref="AI30:AI36" si="67">IFERROR(VLOOKUP($AF30,$A$1:$J$100,6,0),0)</f>
        <v>5</v>
      </c>
      <c r="AJ30" s="4">
        <f t="shared" ref="AJ30:AJ36" si="68">IFERROR(VLOOKUP($AF30,$A$1:$J$100,7,0),0)</f>
        <v>0</v>
      </c>
      <c r="AK30" s="4">
        <f t="shared" ref="AK30:AK36" si="69">IFERROR(VLOOKUP($AF30,$A$1:$J$100,4,0),0)</f>
        <v>63</v>
      </c>
      <c r="AL30" s="4">
        <f t="shared" ref="AL30:AL36" si="70">IFERROR(VLOOKUP($AF30,$A$1:$J$100,10,0),0)</f>
        <v>213</v>
      </c>
      <c r="AN30" s="14" t="s">
        <v>16</v>
      </c>
      <c r="AO30" s="3" t="s">
        <v>24</v>
      </c>
      <c r="AP30" s="4">
        <f t="shared" ref="AP30:AP40" si="71">IFERROR(VLOOKUP($AO30,$A$1:$J$100,2,0),0)</f>
        <v>100</v>
      </c>
      <c r="AQ30" s="4">
        <f t="shared" ref="AQ30:AQ40" si="72">IFERROR(VLOOKUP($AO30,$A$1:$J$100,5,0),0)</f>
        <v>1</v>
      </c>
      <c r="AR30" s="4">
        <f t="shared" ref="AR30:AR40" si="73">IFERROR(VLOOKUP($AO30,$A$1:$J$100,6,0),0)</f>
        <v>0</v>
      </c>
      <c r="AS30" s="4">
        <f t="shared" ref="AS30:AS40" si="74">IFERROR(VLOOKUP($AO30,$A$1:$J$100,7,0),0)</f>
        <v>7</v>
      </c>
      <c r="AT30" s="4">
        <f t="shared" ref="AT30:AT40" si="75">IFERROR(VLOOKUP($AO30,$A$1:$J$100,4,0),0)</f>
        <v>47</v>
      </c>
      <c r="AU30" s="4" t="str">
        <f t="shared" ref="AU30:AU40" si="76">IFERROR(VLOOKUP($AO30,$A$1:$J$1003,10,0),0)</f>
        <v>368.01</v>
      </c>
      <c r="AW30" s="14" t="s">
        <v>16</v>
      </c>
      <c r="AX30" s="3" t="s">
        <v>55</v>
      </c>
      <c r="AY30" s="4">
        <f>IFERROR(VLOOKUP($AX30,$A$1:$J$100,2,0),0)</f>
        <v>60</v>
      </c>
      <c r="AZ30" s="4">
        <f>IFERROR(VLOOKUP($AX30,$A$1:$J$100,5,0),0)</f>
        <v>2</v>
      </c>
      <c r="BA30" s="4">
        <f>IFERROR(VLOOKUP($AX30,$A$1:$J$100,6,0),0)</f>
        <v>4</v>
      </c>
      <c r="BB30" s="4">
        <f>IFERROR(VLOOKUP($AX30,$A$1:$J$100,7,0),0)</f>
        <v>6</v>
      </c>
      <c r="BC30" s="4">
        <f>IFERROR(VLOOKUP($AX30,$A$1:$J$100,4,0),0)</f>
        <v>56</v>
      </c>
      <c r="BD30" s="4">
        <f>IFERROR(VLOOKUP($AX30,$A$1:$J$100,10,0),0)</f>
        <v>38</v>
      </c>
      <c r="BG30" s="14" t="s">
        <v>16</v>
      </c>
      <c r="BH30" s="3" t="s">
        <v>24</v>
      </c>
      <c r="BI30" s="4">
        <f>IFERROR(VLOOKUP($BH30,$A$1:$J$100,2,0),0)</f>
        <v>100</v>
      </c>
      <c r="BJ30" s="4">
        <f>IFERROR(VLOOKUP($BH30,$A$1:$J$100,5,0),0)</f>
        <v>1</v>
      </c>
      <c r="BK30" s="4">
        <f>IFERROR(VLOOKUP($BH30,$A$1:$J$100,6,0),0)</f>
        <v>0</v>
      </c>
      <c r="BL30" s="4">
        <f>IFERROR(VLOOKUP($BH30,$A$1:$J$100,7,0),0)</f>
        <v>7</v>
      </c>
      <c r="BM30" s="4">
        <f>IFERROR(VLOOKUP($BH30,$A$1:$J$100,4,0),0)</f>
        <v>47</v>
      </c>
      <c r="BN30" s="4" t="str">
        <f>IFERROR(VLOOKUP($BH30,$A$1:$J$100,10,0),0)</f>
        <v>368.01</v>
      </c>
    </row>
    <row r="31" spans="1:66" ht="31.5" customHeight="1" x14ac:dyDescent="0.25">
      <c r="A31" s="24" t="s">
        <v>85</v>
      </c>
      <c r="B31" s="24">
        <v>200</v>
      </c>
      <c r="C31" s="2"/>
      <c r="D31" s="9">
        <v>227</v>
      </c>
      <c r="E31" s="9">
        <v>9</v>
      </c>
      <c r="F31" s="9">
        <v>11</v>
      </c>
      <c r="G31" s="9">
        <v>43</v>
      </c>
      <c r="H31" s="9">
        <v>28</v>
      </c>
      <c r="I31" s="9">
        <v>9</v>
      </c>
      <c r="J31" s="23">
        <v>177</v>
      </c>
      <c r="L31" s="14"/>
      <c r="M31" s="3" t="s">
        <v>75</v>
      </c>
      <c r="N31" s="4">
        <f t="shared" ref="N31:N40" si="77">IFERROR(VLOOKUP($M31,$A$1:$J$100,2,0),0)</f>
        <v>170</v>
      </c>
      <c r="O31" s="4">
        <f t="shared" ref="O31:O40" si="78">IFERROR(VLOOKUP($M31,$A$1:$J$100,5,0),0)</f>
        <v>19</v>
      </c>
      <c r="P31" s="4">
        <f t="shared" ref="P31:P40" si="79">IFERROR(VLOOKUP($M31,$A$1:$J$100,6,0),0)</f>
        <v>19</v>
      </c>
      <c r="Q31" s="4">
        <f t="shared" ref="Q31:Q40" si="80">IFERROR(VLOOKUP($M31,$A$1:$J$100,7,0),0)</f>
        <v>19</v>
      </c>
      <c r="R31" s="4">
        <f t="shared" ref="R31:R40" si="81">IFERROR(VLOOKUP($M31,$A$1:$J$100,4,0),0)</f>
        <v>330</v>
      </c>
      <c r="S31" s="4">
        <f t="shared" ref="S31:S40" si="82">IFERROR(VLOOKUP($M31,$A$1:$J$100,10,0),0)</f>
        <v>174</v>
      </c>
      <c r="U31" s="14"/>
      <c r="V31" s="2" t="s">
        <v>113</v>
      </c>
      <c r="W31" s="4">
        <f t="shared" si="60"/>
        <v>250</v>
      </c>
      <c r="X31" s="4">
        <f t="shared" si="61"/>
        <v>2</v>
      </c>
      <c r="Y31" s="4">
        <f t="shared" si="62"/>
        <v>3</v>
      </c>
      <c r="Z31" s="4">
        <f t="shared" si="63"/>
        <v>5</v>
      </c>
      <c r="AA31" s="4">
        <f t="shared" si="64"/>
        <v>135</v>
      </c>
      <c r="AB31" s="4">
        <f t="shared" si="65"/>
        <v>75</v>
      </c>
      <c r="AE31" s="14"/>
      <c r="AF31" s="3" t="s">
        <v>51</v>
      </c>
      <c r="AG31" s="4">
        <f t="shared" ref="AG31:AG36" si="83">IFERROR(VLOOKUP($AF31,$A$1:$J$100,2,0),0)</f>
        <v>250</v>
      </c>
      <c r="AH31" s="4">
        <f t="shared" si="66"/>
        <v>7</v>
      </c>
      <c r="AI31" s="4">
        <f t="shared" si="67"/>
        <v>7</v>
      </c>
      <c r="AJ31" s="4">
        <f t="shared" si="68"/>
        <v>7</v>
      </c>
      <c r="AK31" s="4">
        <f t="shared" si="69"/>
        <v>182</v>
      </c>
      <c r="AL31" s="4">
        <f t="shared" si="70"/>
        <v>87</v>
      </c>
      <c r="AN31" s="14"/>
      <c r="AO31" s="3" t="s">
        <v>103</v>
      </c>
      <c r="AP31" s="4">
        <f t="shared" si="71"/>
        <v>60</v>
      </c>
      <c r="AQ31" s="4">
        <f t="shared" si="72"/>
        <v>1</v>
      </c>
      <c r="AR31" s="4">
        <f t="shared" si="73"/>
        <v>5</v>
      </c>
      <c r="AS31" s="4">
        <f t="shared" si="74"/>
        <v>5</v>
      </c>
      <c r="AT31" s="4">
        <f t="shared" si="75"/>
        <v>52</v>
      </c>
      <c r="AU31" s="4">
        <f t="shared" si="76"/>
        <v>35</v>
      </c>
      <c r="AW31" s="14"/>
      <c r="AX31" s="3" t="s">
        <v>101</v>
      </c>
      <c r="AY31" s="4">
        <f t="shared" ref="AY31:AY40" si="84">IFERROR(VLOOKUP($AX31,$A$1:$J$100,2,0),0)</f>
        <v>250</v>
      </c>
      <c r="AZ31" s="4">
        <f t="shared" ref="AZ31:AZ40" si="85">IFERROR(VLOOKUP($AX31,$A$1:$J$100,5,0),0)</f>
        <v>3</v>
      </c>
      <c r="BA31" s="4">
        <f t="shared" ref="BA31:BA40" si="86">IFERROR(VLOOKUP($AX31,$A$1:$J$100,6,0),0)</f>
        <v>5</v>
      </c>
      <c r="BB31" s="4">
        <f t="shared" ref="BB31:BB40" si="87">IFERROR(VLOOKUP($AX31,$A$1:$J$100,7,0),0)</f>
        <v>10</v>
      </c>
      <c r="BC31" s="4">
        <f t="shared" ref="BC31:BC40" si="88">IFERROR(VLOOKUP($AX31,$A$1:$J$100,4,0),0)</f>
        <v>120</v>
      </c>
      <c r="BD31" s="4">
        <f t="shared" ref="BD31:BD40" si="89">IFERROR(VLOOKUP($AX31,$A$1:$J$100,10,0),0)</f>
        <v>73</v>
      </c>
      <c r="BG31" s="14"/>
      <c r="BH31" s="3" t="s">
        <v>117</v>
      </c>
      <c r="BI31" s="4">
        <f t="shared" ref="BI31:BI36" si="90">IFERROR(VLOOKUP($BH31,$A$1:$J$100,2,0),0)</f>
        <v>40</v>
      </c>
      <c r="BJ31" s="4">
        <f t="shared" ref="BJ31:BJ36" si="91">IFERROR(VLOOKUP($BH31,$A$1:$J$100,5,0),0)</f>
        <v>5</v>
      </c>
      <c r="BK31" s="4">
        <f t="shared" ref="BK31:BK36" si="92">IFERROR(VLOOKUP($BH31,$A$1:$J$100,6,0),0)</f>
        <v>5</v>
      </c>
      <c r="BL31" s="4">
        <f t="shared" ref="BL31:BL36" si="93">IFERROR(VLOOKUP($BH31,$A$1:$J$100,7,0),0)</f>
        <v>0</v>
      </c>
      <c r="BM31" s="4">
        <f t="shared" ref="BM31:BM36" si="94">IFERROR(VLOOKUP($BH31,$A$1:$J$100,4,0),0)</f>
        <v>63</v>
      </c>
      <c r="BN31" s="4">
        <f t="shared" ref="BN31:BN36" si="95">IFERROR(VLOOKUP($BH31,$A$1:$J$100,10,0),0)</f>
        <v>213</v>
      </c>
    </row>
    <row r="32" spans="1:66" ht="31.5" customHeight="1" x14ac:dyDescent="0.25">
      <c r="A32" s="24" t="s">
        <v>86</v>
      </c>
      <c r="B32" s="24">
        <v>200</v>
      </c>
      <c r="C32" s="2"/>
      <c r="D32" s="9">
        <v>220</v>
      </c>
      <c r="E32" s="9">
        <v>6</v>
      </c>
      <c r="F32" s="9">
        <v>8</v>
      </c>
      <c r="G32" s="9">
        <v>29</v>
      </c>
      <c r="H32" s="9">
        <v>21</v>
      </c>
      <c r="I32" s="9">
        <v>7</v>
      </c>
      <c r="J32" s="23" t="s">
        <v>125</v>
      </c>
      <c r="L32" s="14"/>
      <c r="M32" s="3" t="s">
        <v>53</v>
      </c>
      <c r="N32" s="4">
        <f t="shared" si="77"/>
        <v>200</v>
      </c>
      <c r="O32" s="4">
        <f t="shared" si="78"/>
        <v>0</v>
      </c>
      <c r="P32" s="4">
        <f t="shared" si="79"/>
        <v>0</v>
      </c>
      <c r="Q32" s="4">
        <f t="shared" si="80"/>
        <v>30</v>
      </c>
      <c r="R32" s="4">
        <f t="shared" si="81"/>
        <v>130</v>
      </c>
      <c r="S32" s="4">
        <f t="shared" si="82"/>
        <v>241</v>
      </c>
      <c r="U32" s="14"/>
      <c r="V32" s="2" t="s">
        <v>93</v>
      </c>
      <c r="W32" s="4">
        <f t="shared" si="60"/>
        <v>90</v>
      </c>
      <c r="X32" s="4">
        <f t="shared" si="61"/>
        <v>13</v>
      </c>
      <c r="Y32" s="4">
        <f t="shared" si="62"/>
        <v>11</v>
      </c>
      <c r="Z32" s="4">
        <f t="shared" si="63"/>
        <v>13</v>
      </c>
      <c r="AA32" s="4">
        <f t="shared" si="64"/>
        <v>209</v>
      </c>
      <c r="AB32" s="4">
        <f t="shared" si="65"/>
        <v>182</v>
      </c>
      <c r="AE32" s="14"/>
      <c r="AF32" s="3" t="s">
        <v>95</v>
      </c>
      <c r="AG32" s="4">
        <f t="shared" si="83"/>
        <v>90</v>
      </c>
      <c r="AH32" s="4">
        <f t="shared" si="66"/>
        <v>14</v>
      </c>
      <c r="AI32" s="4">
        <f t="shared" si="67"/>
        <v>17</v>
      </c>
      <c r="AJ32" s="4">
        <f t="shared" si="68"/>
        <v>7</v>
      </c>
      <c r="AK32" s="4">
        <f t="shared" si="69"/>
        <v>168</v>
      </c>
      <c r="AL32" s="4">
        <f t="shared" si="70"/>
        <v>198</v>
      </c>
      <c r="AN32" s="14"/>
      <c r="AO32" s="3" t="s">
        <v>108</v>
      </c>
      <c r="AP32" s="4">
        <f t="shared" si="71"/>
        <v>250</v>
      </c>
      <c r="AQ32" s="4">
        <f t="shared" si="72"/>
        <v>3</v>
      </c>
      <c r="AR32" s="4">
        <f t="shared" si="73"/>
        <v>3</v>
      </c>
      <c r="AS32" s="4">
        <f t="shared" si="74"/>
        <v>5</v>
      </c>
      <c r="AT32" s="4">
        <f t="shared" si="75"/>
        <v>128</v>
      </c>
      <c r="AU32" s="4">
        <f t="shared" si="76"/>
        <v>78</v>
      </c>
      <c r="AW32" s="14"/>
      <c r="AX32" s="3" t="s">
        <v>93</v>
      </c>
      <c r="AY32" s="4">
        <f t="shared" si="84"/>
        <v>90</v>
      </c>
      <c r="AZ32" s="4">
        <f t="shared" si="85"/>
        <v>13</v>
      </c>
      <c r="BA32" s="4">
        <f t="shared" si="86"/>
        <v>11</v>
      </c>
      <c r="BB32" s="4">
        <f t="shared" si="87"/>
        <v>13</v>
      </c>
      <c r="BC32" s="4">
        <f t="shared" si="88"/>
        <v>209</v>
      </c>
      <c r="BD32" s="4">
        <f t="shared" si="89"/>
        <v>182</v>
      </c>
      <c r="BG32" s="14"/>
      <c r="BH32" s="3" t="s">
        <v>113</v>
      </c>
      <c r="BI32" s="4">
        <f t="shared" si="90"/>
        <v>250</v>
      </c>
      <c r="BJ32" s="4">
        <f t="shared" si="91"/>
        <v>2</v>
      </c>
      <c r="BK32" s="4">
        <f t="shared" si="92"/>
        <v>3</v>
      </c>
      <c r="BL32" s="4">
        <f t="shared" si="93"/>
        <v>5</v>
      </c>
      <c r="BM32" s="4">
        <f t="shared" si="94"/>
        <v>135</v>
      </c>
      <c r="BN32" s="4">
        <f t="shared" si="95"/>
        <v>75</v>
      </c>
    </row>
    <row r="33" spans="1:66" ht="31.5" customHeight="1" x14ac:dyDescent="0.25">
      <c r="A33" s="2" t="s">
        <v>23</v>
      </c>
      <c r="B33" s="2">
        <v>150</v>
      </c>
      <c r="C33" s="2"/>
      <c r="D33" s="9">
        <v>119</v>
      </c>
      <c r="E33" s="9">
        <v>3</v>
      </c>
      <c r="F33" s="9">
        <v>2</v>
      </c>
      <c r="G33" s="9">
        <v>20</v>
      </c>
      <c r="H33" s="9"/>
      <c r="I33" s="9">
        <v>27</v>
      </c>
      <c r="J33" s="23">
        <v>114</v>
      </c>
      <c r="L33" s="14"/>
      <c r="M33" s="3" t="s">
        <v>56</v>
      </c>
      <c r="N33" s="4">
        <f t="shared" si="77"/>
        <v>60</v>
      </c>
      <c r="O33" s="4">
        <f t="shared" si="78"/>
        <v>5</v>
      </c>
      <c r="P33" s="4">
        <f t="shared" si="79"/>
        <v>1</v>
      </c>
      <c r="Q33" s="4">
        <f t="shared" si="80"/>
        <v>29</v>
      </c>
      <c r="R33" s="4">
        <f t="shared" si="81"/>
        <v>159</v>
      </c>
      <c r="S33" s="4">
        <f t="shared" si="82"/>
        <v>0</v>
      </c>
      <c r="U33" s="14"/>
      <c r="V33" s="2" t="s">
        <v>59</v>
      </c>
      <c r="W33" s="4">
        <f t="shared" si="60"/>
        <v>150</v>
      </c>
      <c r="X33" s="4">
        <f t="shared" si="61"/>
        <v>3</v>
      </c>
      <c r="Y33" s="4">
        <f t="shared" si="62"/>
        <v>1</v>
      </c>
      <c r="Z33" s="4">
        <f t="shared" si="63"/>
        <v>19</v>
      </c>
      <c r="AA33" s="4">
        <f t="shared" si="64"/>
        <v>113</v>
      </c>
      <c r="AB33" s="4">
        <f t="shared" si="65"/>
        <v>91</v>
      </c>
      <c r="AE33" s="14"/>
      <c r="AF33" s="3" t="s">
        <v>87</v>
      </c>
      <c r="AG33" s="4">
        <f t="shared" si="83"/>
        <v>150</v>
      </c>
      <c r="AH33" s="4">
        <f t="shared" si="66"/>
        <v>6</v>
      </c>
      <c r="AI33" s="4">
        <f t="shared" si="67"/>
        <v>6</v>
      </c>
      <c r="AJ33" s="4">
        <f t="shared" si="68"/>
        <v>25</v>
      </c>
      <c r="AK33" s="4">
        <f t="shared" si="69"/>
        <v>220</v>
      </c>
      <c r="AL33" s="4">
        <f t="shared" si="70"/>
        <v>172</v>
      </c>
      <c r="AN33" s="14"/>
      <c r="AO33" s="3" t="s">
        <v>93</v>
      </c>
      <c r="AP33" s="4">
        <f t="shared" si="71"/>
        <v>90</v>
      </c>
      <c r="AQ33" s="4">
        <f t="shared" si="72"/>
        <v>13</v>
      </c>
      <c r="AR33" s="4">
        <f t="shared" si="73"/>
        <v>11</v>
      </c>
      <c r="AS33" s="4">
        <f t="shared" si="74"/>
        <v>13</v>
      </c>
      <c r="AT33" s="4">
        <f t="shared" si="75"/>
        <v>209</v>
      </c>
      <c r="AU33" s="4">
        <f t="shared" si="76"/>
        <v>182</v>
      </c>
      <c r="AW33" s="14"/>
      <c r="AX33" s="3" t="s">
        <v>59</v>
      </c>
      <c r="AY33" s="4">
        <f t="shared" si="84"/>
        <v>150</v>
      </c>
      <c r="AZ33" s="4">
        <f t="shared" si="85"/>
        <v>3</v>
      </c>
      <c r="BA33" s="4">
        <f t="shared" si="86"/>
        <v>1</v>
      </c>
      <c r="BB33" s="4">
        <f t="shared" si="87"/>
        <v>19</v>
      </c>
      <c r="BC33" s="4">
        <f t="shared" si="88"/>
        <v>113</v>
      </c>
      <c r="BD33" s="4">
        <f t="shared" si="89"/>
        <v>91</v>
      </c>
      <c r="BG33" s="14"/>
      <c r="BH33" s="3" t="s">
        <v>82</v>
      </c>
      <c r="BI33" s="4">
        <f t="shared" si="90"/>
        <v>200</v>
      </c>
      <c r="BJ33" s="4">
        <f t="shared" si="91"/>
        <v>6</v>
      </c>
      <c r="BK33" s="4">
        <f t="shared" si="92"/>
        <v>8</v>
      </c>
      <c r="BL33" s="4">
        <f t="shared" si="93"/>
        <v>32</v>
      </c>
      <c r="BM33" s="4">
        <f t="shared" si="94"/>
        <v>230</v>
      </c>
      <c r="BN33" s="4">
        <f t="shared" si="95"/>
        <v>117</v>
      </c>
    </row>
    <row r="34" spans="1:66" ht="31.5" customHeight="1" x14ac:dyDescent="0.25">
      <c r="A34" s="2" t="s">
        <v>87</v>
      </c>
      <c r="B34" s="2">
        <v>150</v>
      </c>
      <c r="C34" s="2"/>
      <c r="D34" s="9">
        <v>220</v>
      </c>
      <c r="E34" s="9">
        <v>6</v>
      </c>
      <c r="F34" s="9">
        <v>6</v>
      </c>
      <c r="G34" s="9">
        <v>25</v>
      </c>
      <c r="H34" s="9">
        <v>12</v>
      </c>
      <c r="I34" s="9">
        <v>220</v>
      </c>
      <c r="J34" s="23">
        <v>172</v>
      </c>
      <c r="L34" s="14"/>
      <c r="M34" s="3"/>
      <c r="N34" s="4">
        <f t="shared" si="77"/>
        <v>0</v>
      </c>
      <c r="O34" s="4">
        <f t="shared" si="78"/>
        <v>0</v>
      </c>
      <c r="P34" s="4">
        <f t="shared" si="79"/>
        <v>0</v>
      </c>
      <c r="Q34" s="4">
        <f t="shared" si="80"/>
        <v>0</v>
      </c>
      <c r="R34" s="4">
        <f t="shared" si="81"/>
        <v>0</v>
      </c>
      <c r="S34" s="4">
        <f t="shared" si="82"/>
        <v>0</v>
      </c>
      <c r="U34" s="14"/>
      <c r="V34" s="2" t="s">
        <v>53</v>
      </c>
      <c r="W34" s="4">
        <f t="shared" si="60"/>
        <v>200</v>
      </c>
      <c r="X34" s="4">
        <f t="shared" si="61"/>
        <v>0</v>
      </c>
      <c r="Y34" s="4">
        <f t="shared" si="62"/>
        <v>0</v>
      </c>
      <c r="Z34" s="4">
        <f t="shared" si="63"/>
        <v>30</v>
      </c>
      <c r="AA34" s="4">
        <f t="shared" si="64"/>
        <v>130</v>
      </c>
      <c r="AB34" s="4">
        <f t="shared" si="65"/>
        <v>241</v>
      </c>
      <c r="AE34" s="14"/>
      <c r="AF34" s="3" t="s">
        <v>76</v>
      </c>
      <c r="AG34" s="4">
        <f t="shared" si="83"/>
        <v>200</v>
      </c>
      <c r="AH34" s="4">
        <f t="shared" si="66"/>
        <v>4</v>
      </c>
      <c r="AI34" s="4">
        <f t="shared" si="67"/>
        <v>5</v>
      </c>
      <c r="AJ34" s="4">
        <f t="shared" si="68"/>
        <v>18</v>
      </c>
      <c r="AK34" s="4">
        <f t="shared" si="69"/>
        <v>123</v>
      </c>
      <c r="AL34" s="4">
        <f t="shared" si="70"/>
        <v>266</v>
      </c>
      <c r="AN34" s="14"/>
      <c r="AO34" s="3" t="s">
        <v>87</v>
      </c>
      <c r="AP34" s="4">
        <f t="shared" si="71"/>
        <v>150</v>
      </c>
      <c r="AQ34" s="4">
        <f t="shared" si="72"/>
        <v>6</v>
      </c>
      <c r="AR34" s="4">
        <f t="shared" si="73"/>
        <v>6</v>
      </c>
      <c r="AS34" s="4">
        <f t="shared" si="74"/>
        <v>25</v>
      </c>
      <c r="AT34" s="4">
        <f t="shared" si="75"/>
        <v>220</v>
      </c>
      <c r="AU34" s="4">
        <f t="shared" si="76"/>
        <v>172</v>
      </c>
      <c r="AW34" s="14"/>
      <c r="AX34" s="3" t="s">
        <v>53</v>
      </c>
      <c r="AY34" s="4">
        <f t="shared" si="84"/>
        <v>200</v>
      </c>
      <c r="AZ34" s="4">
        <f t="shared" si="85"/>
        <v>0</v>
      </c>
      <c r="BA34" s="4">
        <f t="shared" si="86"/>
        <v>0</v>
      </c>
      <c r="BB34" s="4">
        <f t="shared" si="87"/>
        <v>30</v>
      </c>
      <c r="BC34" s="4">
        <f t="shared" si="88"/>
        <v>130</v>
      </c>
      <c r="BD34" s="4">
        <f t="shared" si="89"/>
        <v>241</v>
      </c>
      <c r="BG34" s="14"/>
      <c r="BH34" s="3" t="s">
        <v>76</v>
      </c>
      <c r="BI34" s="4">
        <f t="shared" si="90"/>
        <v>200</v>
      </c>
      <c r="BJ34" s="4">
        <f t="shared" si="91"/>
        <v>4</v>
      </c>
      <c r="BK34" s="4">
        <f t="shared" si="92"/>
        <v>5</v>
      </c>
      <c r="BL34" s="4">
        <f t="shared" si="93"/>
        <v>18</v>
      </c>
      <c r="BM34" s="4">
        <f t="shared" si="94"/>
        <v>123</v>
      </c>
      <c r="BN34" s="4">
        <f t="shared" si="95"/>
        <v>266</v>
      </c>
    </row>
    <row r="35" spans="1:66" ht="31.5" customHeight="1" x14ac:dyDescent="0.25">
      <c r="A35" s="24" t="s">
        <v>88</v>
      </c>
      <c r="B35" s="24">
        <v>150</v>
      </c>
      <c r="C35" s="2"/>
      <c r="D35" s="9">
        <v>173</v>
      </c>
      <c r="E35" s="9">
        <v>6</v>
      </c>
      <c r="F35" s="9">
        <v>6</v>
      </c>
      <c r="G35" s="9">
        <v>25</v>
      </c>
      <c r="H35" s="9"/>
      <c r="I35" s="9">
        <v>12</v>
      </c>
      <c r="J35" s="23">
        <v>170</v>
      </c>
      <c r="L35" s="14"/>
      <c r="M35" s="3"/>
      <c r="N35" s="4">
        <f t="shared" si="77"/>
        <v>0</v>
      </c>
      <c r="O35" s="4">
        <f t="shared" si="78"/>
        <v>0</v>
      </c>
      <c r="P35" s="4">
        <f t="shared" si="79"/>
        <v>0</v>
      </c>
      <c r="Q35" s="4">
        <f t="shared" si="80"/>
        <v>0</v>
      </c>
      <c r="R35" s="4">
        <f t="shared" si="81"/>
        <v>0</v>
      </c>
      <c r="S35" s="4">
        <f t="shared" si="82"/>
        <v>0</v>
      </c>
      <c r="U35" s="14"/>
      <c r="V35" s="2" t="s">
        <v>56</v>
      </c>
      <c r="W35" s="4">
        <f t="shared" si="60"/>
        <v>60</v>
      </c>
      <c r="X35" s="4">
        <f t="shared" si="61"/>
        <v>5</v>
      </c>
      <c r="Y35" s="4">
        <f t="shared" si="62"/>
        <v>1</v>
      </c>
      <c r="Z35" s="4">
        <f t="shared" si="63"/>
        <v>29</v>
      </c>
      <c r="AA35" s="4">
        <f t="shared" si="64"/>
        <v>159</v>
      </c>
      <c r="AB35" s="4">
        <f t="shared" si="65"/>
        <v>0</v>
      </c>
      <c r="AE35" s="14"/>
      <c r="AF35" s="3" t="s">
        <v>56</v>
      </c>
      <c r="AG35" s="4">
        <f t="shared" si="83"/>
        <v>60</v>
      </c>
      <c r="AH35" s="4">
        <f t="shared" si="66"/>
        <v>5</v>
      </c>
      <c r="AI35" s="4">
        <f t="shared" si="67"/>
        <v>1</v>
      </c>
      <c r="AJ35" s="4">
        <f t="shared" si="68"/>
        <v>29</v>
      </c>
      <c r="AK35" s="4">
        <f t="shared" si="69"/>
        <v>159</v>
      </c>
      <c r="AL35" s="4">
        <f t="shared" si="70"/>
        <v>0</v>
      </c>
      <c r="AN35" s="14"/>
      <c r="AO35" s="3" t="s">
        <v>91</v>
      </c>
      <c r="AP35" s="4">
        <f t="shared" si="71"/>
        <v>200</v>
      </c>
      <c r="AQ35" s="4">
        <f t="shared" si="72"/>
        <v>0</v>
      </c>
      <c r="AR35" s="4">
        <f t="shared" si="73"/>
        <v>0</v>
      </c>
      <c r="AS35" s="4">
        <f t="shared" si="74"/>
        <v>24</v>
      </c>
      <c r="AT35" s="4">
        <f t="shared" si="75"/>
        <v>102</v>
      </c>
      <c r="AU35" s="4">
        <f t="shared" si="76"/>
        <v>242</v>
      </c>
      <c r="AW35" s="14"/>
      <c r="AX35" s="3" t="s">
        <v>56</v>
      </c>
      <c r="AY35" s="4">
        <f t="shared" si="84"/>
        <v>60</v>
      </c>
      <c r="AZ35" s="4">
        <f t="shared" si="85"/>
        <v>5</v>
      </c>
      <c r="BA35" s="4">
        <f t="shared" si="86"/>
        <v>1</v>
      </c>
      <c r="BB35" s="4">
        <f t="shared" si="87"/>
        <v>29</v>
      </c>
      <c r="BC35" s="4">
        <f t="shared" si="88"/>
        <v>159</v>
      </c>
      <c r="BD35" s="4">
        <f t="shared" si="89"/>
        <v>0</v>
      </c>
      <c r="BG35" s="14"/>
      <c r="BH35" s="3" t="s">
        <v>56</v>
      </c>
      <c r="BI35" s="4">
        <f t="shared" si="90"/>
        <v>60</v>
      </c>
      <c r="BJ35" s="4">
        <f t="shared" si="91"/>
        <v>5</v>
      </c>
      <c r="BK35" s="4">
        <f t="shared" si="92"/>
        <v>1</v>
      </c>
      <c r="BL35" s="4">
        <f t="shared" si="93"/>
        <v>29</v>
      </c>
      <c r="BM35" s="4">
        <f t="shared" si="94"/>
        <v>159</v>
      </c>
      <c r="BN35" s="4">
        <f t="shared" si="95"/>
        <v>0</v>
      </c>
    </row>
    <row r="36" spans="1:66" ht="31.5" customHeight="1" x14ac:dyDescent="0.25">
      <c r="A36" s="24" t="s">
        <v>89</v>
      </c>
      <c r="B36" s="24">
        <v>150</v>
      </c>
      <c r="C36" s="2"/>
      <c r="D36" s="9">
        <v>230</v>
      </c>
      <c r="E36" s="9">
        <v>6</v>
      </c>
      <c r="F36" s="9">
        <v>8</v>
      </c>
      <c r="G36" s="9">
        <v>32</v>
      </c>
      <c r="H36" s="9">
        <v>21</v>
      </c>
      <c r="I36" s="9">
        <v>7</v>
      </c>
      <c r="J36" s="23">
        <v>172</v>
      </c>
      <c r="L36" s="14"/>
      <c r="M36" s="3"/>
      <c r="N36" s="4">
        <f t="shared" si="77"/>
        <v>0</v>
      </c>
      <c r="O36" s="4">
        <f t="shared" si="78"/>
        <v>0</v>
      </c>
      <c r="P36" s="4">
        <f t="shared" si="79"/>
        <v>0</v>
      </c>
      <c r="Q36" s="4">
        <f t="shared" si="80"/>
        <v>0</v>
      </c>
      <c r="R36" s="4">
        <f t="shared" si="81"/>
        <v>0</v>
      </c>
      <c r="S36" s="4">
        <f t="shared" si="82"/>
        <v>0</v>
      </c>
      <c r="U36" s="14"/>
      <c r="V36" s="2"/>
      <c r="W36" s="4">
        <f t="shared" si="60"/>
        <v>0</v>
      </c>
      <c r="X36" s="4">
        <f t="shared" si="61"/>
        <v>0</v>
      </c>
      <c r="Y36" s="4">
        <f t="shared" si="62"/>
        <v>0</v>
      </c>
      <c r="Z36" s="4">
        <f t="shared" si="63"/>
        <v>0</v>
      </c>
      <c r="AA36" s="4">
        <f t="shared" si="64"/>
        <v>0</v>
      </c>
      <c r="AB36" s="4">
        <f t="shared" si="65"/>
        <v>0</v>
      </c>
      <c r="AE36" s="14"/>
      <c r="AF36" s="3"/>
      <c r="AG36" s="4">
        <f t="shared" si="83"/>
        <v>0</v>
      </c>
      <c r="AH36" s="4">
        <f t="shared" si="66"/>
        <v>0</v>
      </c>
      <c r="AI36" s="4">
        <f t="shared" si="67"/>
        <v>0</v>
      </c>
      <c r="AJ36" s="4">
        <f t="shared" si="68"/>
        <v>0</v>
      </c>
      <c r="AK36" s="4">
        <f t="shared" si="69"/>
        <v>0</v>
      </c>
      <c r="AL36" s="4">
        <f t="shared" si="70"/>
        <v>0</v>
      </c>
      <c r="AN36" s="14"/>
      <c r="AO36" s="3" t="s">
        <v>56</v>
      </c>
      <c r="AP36" s="4">
        <f t="shared" si="71"/>
        <v>60</v>
      </c>
      <c r="AQ36" s="4">
        <f t="shared" si="72"/>
        <v>5</v>
      </c>
      <c r="AR36" s="4">
        <f t="shared" si="73"/>
        <v>1</v>
      </c>
      <c r="AS36" s="4">
        <f t="shared" si="74"/>
        <v>29</v>
      </c>
      <c r="AT36" s="4">
        <f t="shared" si="75"/>
        <v>159</v>
      </c>
      <c r="AU36" s="4">
        <f t="shared" si="76"/>
        <v>0</v>
      </c>
      <c r="AW36" s="14"/>
      <c r="AX36" s="3"/>
      <c r="AY36" s="4">
        <f t="shared" si="84"/>
        <v>0</v>
      </c>
      <c r="AZ36" s="4">
        <f t="shared" si="85"/>
        <v>0</v>
      </c>
      <c r="BA36" s="4">
        <f t="shared" si="86"/>
        <v>0</v>
      </c>
      <c r="BB36" s="4">
        <f t="shared" si="87"/>
        <v>0</v>
      </c>
      <c r="BC36" s="4">
        <f t="shared" si="88"/>
        <v>0</v>
      </c>
      <c r="BD36" s="4">
        <f t="shared" si="89"/>
        <v>0</v>
      </c>
      <c r="BG36" s="14"/>
      <c r="BH36" s="3"/>
      <c r="BI36" s="4">
        <f t="shared" si="90"/>
        <v>0</v>
      </c>
      <c r="BJ36" s="4">
        <f t="shared" si="91"/>
        <v>0</v>
      </c>
      <c r="BK36" s="4">
        <f t="shared" si="92"/>
        <v>0</v>
      </c>
      <c r="BL36" s="4">
        <f t="shared" si="93"/>
        <v>0</v>
      </c>
      <c r="BM36" s="4">
        <f t="shared" si="94"/>
        <v>0</v>
      </c>
      <c r="BN36" s="4">
        <f t="shared" si="95"/>
        <v>0</v>
      </c>
    </row>
    <row r="37" spans="1:66" ht="31.5" customHeight="1" x14ac:dyDescent="0.25">
      <c r="A37" s="2" t="s">
        <v>90</v>
      </c>
      <c r="B37" s="2">
        <v>200</v>
      </c>
      <c r="C37" s="2"/>
      <c r="D37" s="9">
        <v>96</v>
      </c>
      <c r="E37" s="9">
        <v>5</v>
      </c>
      <c r="F37" s="9">
        <v>5</v>
      </c>
      <c r="G37" s="9">
        <v>7</v>
      </c>
      <c r="H37" s="9">
        <v>1</v>
      </c>
      <c r="I37" s="9">
        <v>240</v>
      </c>
      <c r="J37" s="23">
        <v>401</v>
      </c>
      <c r="L37" s="14"/>
      <c r="M37" s="3"/>
      <c r="N37" s="4">
        <f t="shared" si="77"/>
        <v>0</v>
      </c>
      <c r="O37" s="4">
        <f t="shared" si="78"/>
        <v>0</v>
      </c>
      <c r="P37" s="4">
        <f t="shared" si="79"/>
        <v>0</v>
      </c>
      <c r="Q37" s="4">
        <f t="shared" si="80"/>
        <v>0</v>
      </c>
      <c r="R37" s="4">
        <f t="shared" si="81"/>
        <v>0</v>
      </c>
      <c r="S37" s="4">
        <f t="shared" si="82"/>
        <v>0</v>
      </c>
      <c r="U37" s="14"/>
      <c r="V37" s="2"/>
      <c r="W37" s="4">
        <f t="shared" si="60"/>
        <v>0</v>
      </c>
      <c r="X37" s="4">
        <f t="shared" si="61"/>
        <v>0</v>
      </c>
      <c r="Y37" s="4">
        <f t="shared" si="62"/>
        <v>0</v>
      </c>
      <c r="Z37" s="4">
        <f t="shared" si="63"/>
        <v>0</v>
      </c>
      <c r="AA37" s="4">
        <f t="shared" si="64"/>
        <v>0</v>
      </c>
      <c r="AB37" s="4">
        <f t="shared" si="65"/>
        <v>0</v>
      </c>
      <c r="AE37" s="14"/>
      <c r="AF37" s="3"/>
      <c r="AG37" s="4">
        <f t="shared" ref="AG37:AG40" si="96">IFERROR(VLOOKUP($AF37,$A$1:$J$53,2,0),0)</f>
        <v>0</v>
      </c>
      <c r="AH37" s="4">
        <f t="shared" ref="AH37:AH40" si="97">IFERROR(VLOOKUP($AF37,$A$1:$J$53,5,0),0)</f>
        <v>0</v>
      </c>
      <c r="AI37" s="4">
        <f t="shared" ref="AI37:AI40" si="98">IFERROR(VLOOKUP($AF37,$A$1:$J$53,6,0),0)</f>
        <v>0</v>
      </c>
      <c r="AJ37" s="4">
        <f t="shared" ref="AJ37:AJ40" si="99">IFERROR(VLOOKUP($AF37,$A$1:$J$53,7,0),0)</f>
        <v>0</v>
      </c>
      <c r="AK37" s="4">
        <f t="shared" ref="AK37:AK40" si="100">IFERROR(VLOOKUP($AF37,$A$1:$J$53,4,0),0)</f>
        <v>0</v>
      </c>
      <c r="AL37" s="4">
        <f t="shared" ref="AL37:AL40" si="101">IFERROR(VLOOKUP($AF37,$A$1:$J$53,10,0),0)</f>
        <v>0</v>
      </c>
      <c r="AN37" s="14"/>
      <c r="AO37" s="3"/>
      <c r="AP37" s="4">
        <f t="shared" si="71"/>
        <v>0</v>
      </c>
      <c r="AQ37" s="4">
        <f t="shared" si="72"/>
        <v>0</v>
      </c>
      <c r="AR37" s="4">
        <f t="shared" si="73"/>
        <v>0</v>
      </c>
      <c r="AS37" s="4">
        <f t="shared" si="74"/>
        <v>0</v>
      </c>
      <c r="AT37" s="4">
        <f t="shared" si="75"/>
        <v>0</v>
      </c>
      <c r="AU37" s="4">
        <f t="shared" si="76"/>
        <v>0</v>
      </c>
      <c r="AW37" s="14"/>
      <c r="AX37" s="3"/>
      <c r="AY37" s="4">
        <f t="shared" si="84"/>
        <v>0</v>
      </c>
      <c r="AZ37" s="4">
        <f t="shared" si="85"/>
        <v>0</v>
      </c>
      <c r="BA37" s="4">
        <f t="shared" si="86"/>
        <v>0</v>
      </c>
      <c r="BB37" s="4">
        <f t="shared" si="87"/>
        <v>0</v>
      </c>
      <c r="BC37" s="4">
        <f t="shared" si="88"/>
        <v>0</v>
      </c>
      <c r="BD37" s="4">
        <f t="shared" si="89"/>
        <v>0</v>
      </c>
      <c r="BG37" s="14"/>
      <c r="BH37" s="3"/>
      <c r="BI37" s="4">
        <f t="shared" ref="BI37:BI40" si="102">IFERROR(VLOOKUP($BH37,$A$1:$J$53,2,0),0)</f>
        <v>0</v>
      </c>
      <c r="BJ37" s="4">
        <f t="shared" ref="BJ37:BJ40" si="103">IFERROR(VLOOKUP($BH37,$A$1:$J$53,5,0),0)</f>
        <v>0</v>
      </c>
      <c r="BK37" s="4">
        <f t="shared" ref="BK37:BK40" si="104">IFERROR(VLOOKUP($BH37,$A$1:$J$53,6,0),0)</f>
        <v>0</v>
      </c>
      <c r="BL37" s="4">
        <f t="shared" ref="BL37:BL40" si="105">IFERROR(VLOOKUP($BH37,$A$1:$J$53,7,0),0)</f>
        <v>0</v>
      </c>
      <c r="BM37" s="4">
        <f t="shared" ref="BM37:BM40" si="106">IFERROR(VLOOKUP($BH37,$A$1:$J$53,4,0),0)</f>
        <v>0</v>
      </c>
      <c r="BN37" s="4">
        <f t="shared" ref="BN37:BN40" si="107">IFERROR(VLOOKUP($BH37,$A$1:$J$53,10,0),0)</f>
        <v>0</v>
      </c>
    </row>
    <row r="38" spans="1:66" ht="31.5" customHeight="1" x14ac:dyDescent="0.25">
      <c r="A38" s="24" t="s">
        <v>91</v>
      </c>
      <c r="B38" s="24">
        <v>200</v>
      </c>
      <c r="C38" s="2"/>
      <c r="D38" s="9">
        <v>102</v>
      </c>
      <c r="E38" s="9"/>
      <c r="F38" s="9"/>
      <c r="G38" s="9">
        <v>24</v>
      </c>
      <c r="H38" s="9"/>
      <c r="I38" s="9">
        <v>12</v>
      </c>
      <c r="J38" s="23">
        <v>242</v>
      </c>
      <c r="L38" s="14"/>
      <c r="M38" s="3"/>
      <c r="N38" s="4">
        <f t="shared" si="77"/>
        <v>0</v>
      </c>
      <c r="O38" s="4">
        <f t="shared" si="78"/>
        <v>0</v>
      </c>
      <c r="P38" s="4">
        <f t="shared" si="79"/>
        <v>0</v>
      </c>
      <c r="Q38" s="4">
        <f t="shared" si="80"/>
        <v>0</v>
      </c>
      <c r="R38" s="4">
        <f t="shared" si="81"/>
        <v>0</v>
      </c>
      <c r="S38" s="4">
        <f t="shared" si="82"/>
        <v>0</v>
      </c>
      <c r="U38" s="14"/>
      <c r="V38" s="2"/>
      <c r="W38" s="4">
        <f t="shared" si="60"/>
        <v>0</v>
      </c>
      <c r="X38" s="4">
        <f t="shared" si="61"/>
        <v>0</v>
      </c>
      <c r="Y38" s="4">
        <f t="shared" si="62"/>
        <v>0</v>
      </c>
      <c r="Z38" s="4">
        <f t="shared" si="63"/>
        <v>0</v>
      </c>
      <c r="AA38" s="4">
        <f t="shared" si="64"/>
        <v>0</v>
      </c>
      <c r="AB38" s="4">
        <f t="shared" si="65"/>
        <v>0</v>
      </c>
      <c r="AE38" s="14"/>
      <c r="AF38" s="3"/>
      <c r="AG38" s="4">
        <f t="shared" si="96"/>
        <v>0</v>
      </c>
      <c r="AH38" s="4">
        <f t="shared" si="97"/>
        <v>0</v>
      </c>
      <c r="AI38" s="4">
        <f t="shared" si="98"/>
        <v>0</v>
      </c>
      <c r="AJ38" s="4">
        <f t="shared" si="99"/>
        <v>0</v>
      </c>
      <c r="AK38" s="4">
        <f t="shared" si="100"/>
        <v>0</v>
      </c>
      <c r="AL38" s="4">
        <f t="shared" si="101"/>
        <v>0</v>
      </c>
      <c r="AN38" s="14"/>
      <c r="AO38" s="3"/>
      <c r="AP38" s="4">
        <f t="shared" si="71"/>
        <v>0</v>
      </c>
      <c r="AQ38" s="4">
        <f t="shared" si="72"/>
        <v>0</v>
      </c>
      <c r="AR38" s="4">
        <f t="shared" si="73"/>
        <v>0</v>
      </c>
      <c r="AS38" s="4">
        <f t="shared" si="74"/>
        <v>0</v>
      </c>
      <c r="AT38" s="4">
        <f t="shared" si="75"/>
        <v>0</v>
      </c>
      <c r="AU38" s="4">
        <f t="shared" si="76"/>
        <v>0</v>
      </c>
      <c r="AW38" s="14"/>
      <c r="AX38" s="3"/>
      <c r="AY38" s="4">
        <f t="shared" si="84"/>
        <v>0</v>
      </c>
      <c r="AZ38" s="4">
        <f t="shared" si="85"/>
        <v>0</v>
      </c>
      <c r="BA38" s="4">
        <f t="shared" si="86"/>
        <v>0</v>
      </c>
      <c r="BB38" s="4">
        <f t="shared" si="87"/>
        <v>0</v>
      </c>
      <c r="BC38" s="4">
        <f t="shared" si="88"/>
        <v>0</v>
      </c>
      <c r="BD38" s="4">
        <f t="shared" si="89"/>
        <v>0</v>
      </c>
      <c r="BG38" s="14"/>
      <c r="BH38" s="3"/>
      <c r="BI38" s="4">
        <f t="shared" si="102"/>
        <v>0</v>
      </c>
      <c r="BJ38" s="4">
        <f t="shared" si="103"/>
        <v>0</v>
      </c>
      <c r="BK38" s="4">
        <f t="shared" si="104"/>
        <v>0</v>
      </c>
      <c r="BL38" s="4">
        <f t="shared" si="105"/>
        <v>0</v>
      </c>
      <c r="BM38" s="4">
        <f t="shared" si="106"/>
        <v>0</v>
      </c>
      <c r="BN38" s="4">
        <f t="shared" si="107"/>
        <v>0</v>
      </c>
    </row>
    <row r="39" spans="1:66" ht="31.5" customHeight="1" x14ac:dyDescent="0.25">
      <c r="A39" s="24" t="s">
        <v>92</v>
      </c>
      <c r="B39" s="24">
        <v>200</v>
      </c>
      <c r="C39" s="2"/>
      <c r="D39" s="9">
        <v>35</v>
      </c>
      <c r="E39" s="9"/>
      <c r="F39" s="9"/>
      <c r="G39" s="9">
        <v>12</v>
      </c>
      <c r="H39" s="9">
        <v>3</v>
      </c>
      <c r="I39" s="9">
        <v>11</v>
      </c>
      <c r="J39" s="23">
        <v>372</v>
      </c>
      <c r="L39" s="14"/>
      <c r="M39" s="3"/>
      <c r="N39" s="4">
        <f t="shared" si="77"/>
        <v>0</v>
      </c>
      <c r="O39" s="4">
        <f t="shared" si="78"/>
        <v>0</v>
      </c>
      <c r="P39" s="4">
        <f t="shared" si="79"/>
        <v>0</v>
      </c>
      <c r="Q39" s="4">
        <f t="shared" si="80"/>
        <v>0</v>
      </c>
      <c r="R39" s="4">
        <f t="shared" si="81"/>
        <v>0</v>
      </c>
      <c r="S39" s="4">
        <f t="shared" si="82"/>
        <v>0</v>
      </c>
      <c r="U39" s="14"/>
      <c r="V39" s="2"/>
      <c r="W39" s="4">
        <f t="shared" si="60"/>
        <v>0</v>
      </c>
      <c r="X39" s="4">
        <f t="shared" si="61"/>
        <v>0</v>
      </c>
      <c r="Y39" s="4">
        <f t="shared" si="62"/>
        <v>0</v>
      </c>
      <c r="Z39" s="4">
        <f t="shared" si="63"/>
        <v>0</v>
      </c>
      <c r="AA39" s="4">
        <f t="shared" si="64"/>
        <v>0</v>
      </c>
      <c r="AB39" s="4">
        <f t="shared" si="65"/>
        <v>0</v>
      </c>
      <c r="AE39" s="14"/>
      <c r="AF39" s="3"/>
      <c r="AG39" s="4">
        <f>IFERROR(VLOOKUP($AF39,$A$1:$J$53,2,0),0)</f>
        <v>0</v>
      </c>
      <c r="AH39" s="4">
        <f t="shared" si="97"/>
        <v>0</v>
      </c>
      <c r="AI39" s="4">
        <f t="shared" si="98"/>
        <v>0</v>
      </c>
      <c r="AJ39" s="4">
        <f t="shared" si="99"/>
        <v>0</v>
      </c>
      <c r="AK39" s="4">
        <f t="shared" si="100"/>
        <v>0</v>
      </c>
      <c r="AL39" s="4">
        <f t="shared" si="101"/>
        <v>0</v>
      </c>
      <c r="AN39" s="14"/>
      <c r="AO39" s="3"/>
      <c r="AP39" s="4">
        <f t="shared" si="71"/>
        <v>0</v>
      </c>
      <c r="AQ39" s="4">
        <f t="shared" si="72"/>
        <v>0</v>
      </c>
      <c r="AR39" s="4">
        <f t="shared" si="73"/>
        <v>0</v>
      </c>
      <c r="AS39" s="4">
        <f t="shared" si="74"/>
        <v>0</v>
      </c>
      <c r="AT39" s="4">
        <f t="shared" si="75"/>
        <v>0</v>
      </c>
      <c r="AU39" s="4">
        <f t="shared" si="76"/>
        <v>0</v>
      </c>
      <c r="AW39" s="14"/>
      <c r="AX39" s="3"/>
      <c r="AY39" s="4">
        <f t="shared" si="84"/>
        <v>0</v>
      </c>
      <c r="AZ39" s="4">
        <f t="shared" si="85"/>
        <v>0</v>
      </c>
      <c r="BA39" s="4">
        <f t="shared" si="86"/>
        <v>0</v>
      </c>
      <c r="BB39" s="4">
        <f t="shared" si="87"/>
        <v>0</v>
      </c>
      <c r="BC39" s="4">
        <f t="shared" si="88"/>
        <v>0</v>
      </c>
      <c r="BD39" s="4">
        <f t="shared" si="89"/>
        <v>0</v>
      </c>
      <c r="BG39" s="14"/>
      <c r="BH39" s="3"/>
      <c r="BI39" s="4">
        <f t="shared" si="102"/>
        <v>0</v>
      </c>
      <c r="BJ39" s="4">
        <f t="shared" si="103"/>
        <v>0</v>
      </c>
      <c r="BK39" s="4">
        <f t="shared" si="104"/>
        <v>0</v>
      </c>
      <c r="BL39" s="4">
        <f t="shared" si="105"/>
        <v>0</v>
      </c>
      <c r="BM39" s="4">
        <f t="shared" si="106"/>
        <v>0</v>
      </c>
      <c r="BN39" s="4">
        <f t="shared" si="107"/>
        <v>0</v>
      </c>
    </row>
    <row r="40" spans="1:66" ht="31.5" customHeight="1" x14ac:dyDescent="0.25">
      <c r="A40" s="2" t="s">
        <v>53</v>
      </c>
      <c r="B40" s="2">
        <v>200</v>
      </c>
      <c r="C40" s="2"/>
      <c r="D40" s="9">
        <v>130</v>
      </c>
      <c r="E40" s="9"/>
      <c r="F40" s="9"/>
      <c r="G40" s="9">
        <v>30</v>
      </c>
      <c r="H40" s="9">
        <v>2</v>
      </c>
      <c r="I40" s="9">
        <v>54</v>
      </c>
      <c r="J40" s="23">
        <v>241</v>
      </c>
      <c r="L40" s="14"/>
      <c r="M40" s="3"/>
      <c r="N40" s="4">
        <f t="shared" si="77"/>
        <v>0</v>
      </c>
      <c r="O40" s="4">
        <f t="shared" si="78"/>
        <v>0</v>
      </c>
      <c r="P40" s="4">
        <f t="shared" si="79"/>
        <v>0</v>
      </c>
      <c r="Q40" s="4">
        <f t="shared" si="80"/>
        <v>0</v>
      </c>
      <c r="R40" s="4">
        <f t="shared" si="81"/>
        <v>0</v>
      </c>
      <c r="S40" s="4">
        <f t="shared" si="82"/>
        <v>0</v>
      </c>
      <c r="U40" s="14"/>
      <c r="V40" s="2"/>
      <c r="W40" s="4">
        <f t="shared" si="60"/>
        <v>0</v>
      </c>
      <c r="X40" s="4">
        <f t="shared" si="61"/>
        <v>0</v>
      </c>
      <c r="Y40" s="4">
        <f t="shared" si="62"/>
        <v>0</v>
      </c>
      <c r="Z40" s="4">
        <f t="shared" si="63"/>
        <v>0</v>
      </c>
      <c r="AA40" s="4">
        <f t="shared" si="64"/>
        <v>0</v>
      </c>
      <c r="AB40" s="4">
        <f t="shared" si="65"/>
        <v>0</v>
      </c>
      <c r="AE40" s="14"/>
      <c r="AF40" s="3"/>
      <c r="AG40" s="4">
        <f t="shared" si="96"/>
        <v>0</v>
      </c>
      <c r="AH40" s="4">
        <f t="shared" si="97"/>
        <v>0</v>
      </c>
      <c r="AI40" s="4">
        <f t="shared" si="98"/>
        <v>0</v>
      </c>
      <c r="AJ40" s="4">
        <f t="shared" si="99"/>
        <v>0</v>
      </c>
      <c r="AK40" s="4">
        <f t="shared" si="100"/>
        <v>0</v>
      </c>
      <c r="AL40" s="4">
        <f t="shared" si="101"/>
        <v>0</v>
      </c>
      <c r="AN40" s="14"/>
      <c r="AO40" s="3"/>
      <c r="AP40" s="4">
        <f t="shared" si="71"/>
        <v>0</v>
      </c>
      <c r="AQ40" s="4">
        <f t="shared" si="72"/>
        <v>0</v>
      </c>
      <c r="AR40" s="4">
        <f t="shared" si="73"/>
        <v>0</v>
      </c>
      <c r="AS40" s="4">
        <f t="shared" si="74"/>
        <v>0</v>
      </c>
      <c r="AT40" s="4">
        <f t="shared" si="75"/>
        <v>0</v>
      </c>
      <c r="AU40" s="4">
        <f t="shared" si="76"/>
        <v>0</v>
      </c>
      <c r="AW40" s="14"/>
      <c r="AX40" s="3"/>
      <c r="AY40" s="4">
        <f t="shared" si="84"/>
        <v>0</v>
      </c>
      <c r="AZ40" s="4">
        <f t="shared" si="85"/>
        <v>0</v>
      </c>
      <c r="BA40" s="4">
        <f t="shared" si="86"/>
        <v>0</v>
      </c>
      <c r="BB40" s="4">
        <f t="shared" si="87"/>
        <v>0</v>
      </c>
      <c r="BC40" s="4">
        <f t="shared" si="88"/>
        <v>0</v>
      </c>
      <c r="BD40" s="4">
        <f t="shared" si="89"/>
        <v>0</v>
      </c>
      <c r="BG40" s="14"/>
      <c r="BH40" s="3"/>
      <c r="BI40" s="4">
        <f t="shared" si="102"/>
        <v>0</v>
      </c>
      <c r="BJ40" s="4">
        <f t="shared" si="103"/>
        <v>0</v>
      </c>
      <c r="BK40" s="4">
        <f t="shared" si="104"/>
        <v>0</v>
      </c>
      <c r="BL40" s="4">
        <f t="shared" si="105"/>
        <v>0</v>
      </c>
      <c r="BM40" s="4">
        <f t="shared" si="106"/>
        <v>0</v>
      </c>
      <c r="BN40" s="4">
        <f t="shared" si="107"/>
        <v>0</v>
      </c>
    </row>
    <row r="41" spans="1:66" ht="21.75" customHeight="1" x14ac:dyDescent="0.25">
      <c r="A41" s="24" t="s">
        <v>93</v>
      </c>
      <c r="B41" s="24">
        <v>90</v>
      </c>
      <c r="C41" s="2"/>
      <c r="D41" s="9">
        <v>209</v>
      </c>
      <c r="E41" s="9">
        <v>13</v>
      </c>
      <c r="F41" s="9">
        <v>11</v>
      </c>
      <c r="G41" s="9">
        <v>13</v>
      </c>
      <c r="H41" s="9">
        <v>2</v>
      </c>
      <c r="I41" s="9">
        <v>47</v>
      </c>
      <c r="J41" s="23">
        <v>182</v>
      </c>
      <c r="L41" s="13" t="s">
        <v>18</v>
      </c>
      <c r="M41" s="13"/>
      <c r="N41" s="13"/>
      <c r="O41" s="5">
        <f>SUM(O30:O40)</f>
        <v>29</v>
      </c>
      <c r="P41" s="5">
        <f t="shared" ref="P41:Q41" si="108">SUM(P30:P40)</f>
        <v>23</v>
      </c>
      <c r="Q41" s="5">
        <f t="shared" si="108"/>
        <v>101</v>
      </c>
      <c r="R41" s="5">
        <f>SUM(R30:R40)</f>
        <v>749</v>
      </c>
      <c r="S41" s="5" t="s">
        <v>5</v>
      </c>
      <c r="U41" s="13" t="s">
        <v>18</v>
      </c>
      <c r="V41" s="13"/>
      <c r="W41" s="13"/>
      <c r="X41" s="5">
        <f>SUM(X30:X40)</f>
        <v>24</v>
      </c>
      <c r="Y41" s="5">
        <f t="shared" ref="Y41:AA41" si="109">SUM(Y30:Y40)</f>
        <v>16</v>
      </c>
      <c r="Z41" s="5">
        <f t="shared" si="109"/>
        <v>103</v>
      </c>
      <c r="AA41" s="5">
        <f t="shared" si="109"/>
        <v>793</v>
      </c>
      <c r="AB41" s="5" t="s">
        <v>5</v>
      </c>
      <c r="AE41" s="13" t="s">
        <v>18</v>
      </c>
      <c r="AF41" s="13"/>
      <c r="AG41" s="13"/>
      <c r="AH41" s="5">
        <f>SUM(AH30:AH40)</f>
        <v>41</v>
      </c>
      <c r="AI41" s="5">
        <f t="shared" ref="AI41:AK41" si="110">SUM(AI30:AI40)</f>
        <v>41</v>
      </c>
      <c r="AJ41" s="5">
        <f t="shared" si="110"/>
        <v>86</v>
      </c>
      <c r="AK41" s="5">
        <f t="shared" si="110"/>
        <v>915</v>
      </c>
      <c r="AL41" s="5" t="s">
        <v>5</v>
      </c>
      <c r="AN41" s="13" t="s">
        <v>18</v>
      </c>
      <c r="AO41" s="13"/>
      <c r="AP41" s="13"/>
      <c r="AQ41" s="5">
        <f>SUM(AQ30:AQ40)</f>
        <v>29</v>
      </c>
      <c r="AR41" s="5">
        <f>SUM(AR30:AR40)</f>
        <v>26</v>
      </c>
      <c r="AS41" s="5">
        <f t="shared" ref="AR41:AT41" si="111">SUM(AS30:AS40)</f>
        <v>108</v>
      </c>
      <c r="AT41" s="5">
        <f t="shared" si="111"/>
        <v>917</v>
      </c>
      <c r="AU41" s="5" t="s">
        <v>5</v>
      </c>
      <c r="AW41" s="13" t="s">
        <v>18</v>
      </c>
      <c r="AX41" s="13"/>
      <c r="AY41" s="13"/>
      <c r="AZ41" s="5">
        <f>SUM(AZ30:AZ40)</f>
        <v>26</v>
      </c>
      <c r="BA41" s="5">
        <f t="shared" ref="BA41:BC41" si="112">SUM(BA30:BA40)</f>
        <v>22</v>
      </c>
      <c r="BB41" s="5">
        <f t="shared" si="112"/>
        <v>107</v>
      </c>
      <c r="BC41" s="5">
        <f t="shared" si="112"/>
        <v>787</v>
      </c>
      <c r="BD41" s="5" t="s">
        <v>5</v>
      </c>
      <c r="BG41" s="13" t="s">
        <v>18</v>
      </c>
      <c r="BH41" s="13"/>
      <c r="BI41" s="13"/>
      <c r="BJ41" s="5">
        <f>SUM(BJ30:BJ40)</f>
        <v>23</v>
      </c>
      <c r="BK41" s="5">
        <f t="shared" ref="BK41:BM41" si="113">SUM(BK30:BK40)</f>
        <v>22</v>
      </c>
      <c r="BL41" s="5">
        <f t="shared" si="113"/>
        <v>91</v>
      </c>
      <c r="BM41" s="5">
        <f t="shared" si="113"/>
        <v>757</v>
      </c>
      <c r="BN41" s="5" t="s">
        <v>5</v>
      </c>
    </row>
    <row r="42" spans="1:66" x14ac:dyDescent="0.25">
      <c r="A42" s="24" t="s">
        <v>94</v>
      </c>
      <c r="B42" s="24">
        <v>80</v>
      </c>
      <c r="C42" s="2"/>
      <c r="D42" s="9">
        <v>124</v>
      </c>
      <c r="E42" s="9">
        <v>17</v>
      </c>
      <c r="F42" s="9">
        <v>17</v>
      </c>
      <c r="G42" s="9">
        <v>13</v>
      </c>
      <c r="H42" s="9">
        <v>5</v>
      </c>
      <c r="I42" s="9">
        <v>101</v>
      </c>
      <c r="J42" s="23">
        <v>283</v>
      </c>
    </row>
    <row r="43" spans="1:66" x14ac:dyDescent="0.25">
      <c r="A43" s="2" t="s">
        <v>95</v>
      </c>
      <c r="B43" s="2">
        <v>90</v>
      </c>
      <c r="C43" s="2"/>
      <c r="D43" s="9">
        <v>168</v>
      </c>
      <c r="E43" s="9">
        <v>14</v>
      </c>
      <c r="F43" s="9">
        <v>17</v>
      </c>
      <c r="G43" s="9">
        <v>7</v>
      </c>
      <c r="H43" s="9"/>
      <c r="I43" s="9"/>
      <c r="J43" s="23">
        <v>198</v>
      </c>
    </row>
    <row r="44" spans="1:66" x14ac:dyDescent="0.25">
      <c r="A44" s="24" t="s">
        <v>37</v>
      </c>
      <c r="B44" s="24">
        <v>100</v>
      </c>
      <c r="C44" s="2"/>
      <c r="D44" s="9"/>
      <c r="E44" s="9"/>
      <c r="F44" s="9"/>
      <c r="G44" s="9"/>
      <c r="H44" s="9"/>
      <c r="I44" s="9"/>
      <c r="J44" s="23"/>
    </row>
    <row r="45" spans="1:66" x14ac:dyDescent="0.25">
      <c r="A45" s="24" t="s">
        <v>48</v>
      </c>
      <c r="B45" s="24">
        <v>150</v>
      </c>
      <c r="C45" s="2"/>
      <c r="D45" s="9">
        <v>213</v>
      </c>
      <c r="E45" s="9">
        <v>5</v>
      </c>
      <c r="F45" s="9">
        <v>9</v>
      </c>
      <c r="G45" s="9">
        <v>30</v>
      </c>
      <c r="H45" s="9"/>
      <c r="I45" s="9">
        <v>3</v>
      </c>
      <c r="J45" s="23">
        <v>137</v>
      </c>
    </row>
    <row r="46" spans="1:66" x14ac:dyDescent="0.25">
      <c r="A46" s="24" t="s">
        <v>24</v>
      </c>
      <c r="B46" s="24">
        <v>100</v>
      </c>
      <c r="C46" s="2"/>
      <c r="D46" s="9">
        <v>47</v>
      </c>
      <c r="E46" s="9">
        <v>1</v>
      </c>
      <c r="F46" s="9"/>
      <c r="G46" s="9">
        <v>7</v>
      </c>
      <c r="H46" s="9">
        <v>53</v>
      </c>
      <c r="I46" s="9">
        <v>30</v>
      </c>
      <c r="J46" s="23" t="s">
        <v>126</v>
      </c>
    </row>
    <row r="47" spans="1:66" x14ac:dyDescent="0.25">
      <c r="A47" s="24" t="s">
        <v>96</v>
      </c>
      <c r="B47" s="24">
        <v>200</v>
      </c>
      <c r="C47" s="2"/>
      <c r="D47" s="9">
        <v>102</v>
      </c>
      <c r="E47" s="9">
        <v>5</v>
      </c>
      <c r="F47" s="9">
        <v>5</v>
      </c>
      <c r="G47" s="9">
        <v>5</v>
      </c>
      <c r="H47" s="9">
        <v>1</v>
      </c>
      <c r="I47" s="9">
        <v>120</v>
      </c>
      <c r="J47" s="23">
        <v>400</v>
      </c>
    </row>
    <row r="48" spans="1:66" x14ac:dyDescent="0.25">
      <c r="A48" s="24" t="s">
        <v>97</v>
      </c>
      <c r="B48" s="24">
        <v>100</v>
      </c>
      <c r="C48" s="2"/>
      <c r="D48" s="9">
        <v>14</v>
      </c>
      <c r="E48" s="9">
        <v>1</v>
      </c>
      <c r="F48" s="9"/>
      <c r="G48" s="9">
        <v>3</v>
      </c>
      <c r="H48" s="9">
        <v>5</v>
      </c>
      <c r="I48" s="9">
        <v>23</v>
      </c>
      <c r="J48" s="23">
        <v>54</v>
      </c>
    </row>
    <row r="49" spans="1:10" x14ac:dyDescent="0.25">
      <c r="A49" s="24" t="s">
        <v>98</v>
      </c>
      <c r="B49" s="24">
        <v>130</v>
      </c>
      <c r="C49" s="2"/>
      <c r="D49" s="9">
        <v>268</v>
      </c>
      <c r="E49" s="9">
        <v>18</v>
      </c>
      <c r="F49" s="9">
        <v>14</v>
      </c>
      <c r="G49" s="9">
        <v>2</v>
      </c>
      <c r="H49" s="9">
        <v>2</v>
      </c>
      <c r="I49" s="9">
        <v>1</v>
      </c>
      <c r="J49" s="23">
        <v>216</v>
      </c>
    </row>
    <row r="50" spans="1:10" x14ac:dyDescent="0.25">
      <c r="A50" s="24" t="s">
        <v>99</v>
      </c>
      <c r="B50" s="24">
        <v>150</v>
      </c>
      <c r="C50" s="2"/>
      <c r="D50" s="9">
        <v>377</v>
      </c>
      <c r="E50" s="9">
        <v>18</v>
      </c>
      <c r="F50" s="9">
        <v>18</v>
      </c>
      <c r="G50" s="9">
        <v>24</v>
      </c>
      <c r="H50" s="9">
        <v>2</v>
      </c>
      <c r="I50" s="9">
        <v>28</v>
      </c>
      <c r="J50" s="23">
        <v>179</v>
      </c>
    </row>
    <row r="51" spans="1:10" x14ac:dyDescent="0.25">
      <c r="A51" s="2" t="s">
        <v>25</v>
      </c>
      <c r="B51" s="2">
        <v>180</v>
      </c>
      <c r="C51" s="2"/>
      <c r="D51" s="9">
        <v>229</v>
      </c>
      <c r="E51" s="9">
        <v>16</v>
      </c>
      <c r="F51" s="9">
        <v>16</v>
      </c>
      <c r="G51" s="9">
        <v>24</v>
      </c>
      <c r="H51" s="9">
        <v>4</v>
      </c>
      <c r="I51" s="9">
        <v>31</v>
      </c>
      <c r="J51" s="23">
        <v>199</v>
      </c>
    </row>
    <row r="52" spans="1:10" x14ac:dyDescent="0.25">
      <c r="A52" s="24" t="s">
        <v>100</v>
      </c>
      <c r="B52" s="24">
        <v>100</v>
      </c>
      <c r="C52" s="2"/>
      <c r="D52" s="9">
        <v>24</v>
      </c>
      <c r="E52" s="9">
        <v>1</v>
      </c>
      <c r="F52" s="9"/>
      <c r="G52" s="9">
        <v>4</v>
      </c>
      <c r="H52" s="9">
        <v>25</v>
      </c>
      <c r="I52" s="9">
        <v>14</v>
      </c>
      <c r="J52" s="23">
        <v>1038</v>
      </c>
    </row>
    <row r="53" spans="1:10" x14ac:dyDescent="0.25">
      <c r="A53" s="24" t="s">
        <v>59</v>
      </c>
      <c r="B53" s="24">
        <v>150</v>
      </c>
      <c r="C53" s="2"/>
      <c r="D53" s="9">
        <v>113</v>
      </c>
      <c r="E53" s="9">
        <v>3</v>
      </c>
      <c r="F53" s="9">
        <v>1</v>
      </c>
      <c r="G53" s="9">
        <v>19</v>
      </c>
      <c r="H53" s="9">
        <v>0</v>
      </c>
      <c r="I53" s="9">
        <v>26</v>
      </c>
      <c r="J53" s="23">
        <v>91</v>
      </c>
    </row>
    <row r="54" spans="1:10" x14ac:dyDescent="0.25">
      <c r="A54" s="24" t="s">
        <v>64</v>
      </c>
      <c r="B54" s="24">
        <v>200</v>
      </c>
      <c r="C54" s="2"/>
      <c r="D54" s="9"/>
      <c r="E54" s="9"/>
      <c r="F54" s="9"/>
      <c r="G54" s="9"/>
      <c r="H54" s="9"/>
      <c r="I54" s="9"/>
      <c r="J54" s="23"/>
    </row>
    <row r="55" spans="1:10" x14ac:dyDescent="0.25">
      <c r="A55" s="24" t="s">
        <v>101</v>
      </c>
      <c r="B55" s="24">
        <v>250</v>
      </c>
      <c r="C55" s="2"/>
      <c r="D55" s="9">
        <v>120</v>
      </c>
      <c r="E55" s="9">
        <v>3</v>
      </c>
      <c r="F55" s="9">
        <v>5</v>
      </c>
      <c r="G55" s="9">
        <v>10</v>
      </c>
      <c r="H55" s="9">
        <v>8</v>
      </c>
      <c r="I55" s="9">
        <v>35</v>
      </c>
      <c r="J55" s="23">
        <v>73</v>
      </c>
    </row>
    <row r="56" spans="1:10" x14ac:dyDescent="0.25">
      <c r="A56" s="24" t="s">
        <v>102</v>
      </c>
      <c r="B56" s="24">
        <v>135</v>
      </c>
      <c r="C56" s="2"/>
      <c r="D56" s="9">
        <v>222</v>
      </c>
      <c r="E56" s="9">
        <v>8</v>
      </c>
      <c r="F56" s="9">
        <v>8</v>
      </c>
      <c r="G56" s="9">
        <v>37</v>
      </c>
      <c r="H56" s="9"/>
      <c r="I56" s="9">
        <v>19</v>
      </c>
      <c r="J56" s="23">
        <v>168</v>
      </c>
    </row>
    <row r="57" spans="1:10" x14ac:dyDescent="0.25">
      <c r="A57" s="24" t="s">
        <v>103</v>
      </c>
      <c r="B57" s="2">
        <v>60</v>
      </c>
      <c r="C57" s="2"/>
      <c r="D57" s="9">
        <v>52</v>
      </c>
      <c r="E57" s="9">
        <v>1</v>
      </c>
      <c r="F57" s="9">
        <v>5</v>
      </c>
      <c r="G57" s="9">
        <v>5</v>
      </c>
      <c r="H57" s="9">
        <v>13</v>
      </c>
      <c r="I57" s="9">
        <v>24</v>
      </c>
      <c r="J57" s="23">
        <v>35</v>
      </c>
    </row>
    <row r="58" spans="1:10" x14ac:dyDescent="0.25">
      <c r="A58" s="2" t="s">
        <v>54</v>
      </c>
      <c r="B58" s="2">
        <v>60</v>
      </c>
      <c r="C58" s="2"/>
      <c r="D58" s="9"/>
      <c r="E58" s="9"/>
      <c r="F58" s="9"/>
      <c r="G58" s="9"/>
      <c r="H58" s="9"/>
      <c r="I58" s="9"/>
      <c r="J58" s="23"/>
    </row>
    <row r="59" spans="1:10" x14ac:dyDescent="0.25">
      <c r="A59" s="24" t="s">
        <v>26</v>
      </c>
      <c r="B59" s="24">
        <v>61</v>
      </c>
      <c r="C59" s="2"/>
      <c r="D59" s="9">
        <v>47</v>
      </c>
      <c r="E59" s="9">
        <v>1</v>
      </c>
      <c r="F59" s="9">
        <v>3</v>
      </c>
      <c r="G59" s="9">
        <v>4</v>
      </c>
      <c r="H59" s="9">
        <v>1</v>
      </c>
      <c r="I59" s="9">
        <v>11</v>
      </c>
      <c r="J59" s="23">
        <v>42</v>
      </c>
    </row>
    <row r="60" spans="1:10" x14ac:dyDescent="0.25">
      <c r="A60" s="1" t="s">
        <v>104</v>
      </c>
      <c r="B60" s="1">
        <v>106</v>
      </c>
      <c r="D60" s="1">
        <v>155</v>
      </c>
      <c r="E60" s="1">
        <v>1</v>
      </c>
      <c r="F60" s="1">
        <v>15</v>
      </c>
      <c r="G60" s="1">
        <v>3</v>
      </c>
      <c r="H60" s="1">
        <v>20</v>
      </c>
      <c r="I60" s="1">
        <v>17</v>
      </c>
      <c r="J60" s="1">
        <v>1026</v>
      </c>
    </row>
    <row r="61" spans="1:10" x14ac:dyDescent="0.25">
      <c r="A61" s="1" t="s">
        <v>55</v>
      </c>
      <c r="B61" s="1">
        <v>60</v>
      </c>
      <c r="D61" s="1">
        <v>56</v>
      </c>
      <c r="E61" s="1">
        <v>2</v>
      </c>
      <c r="F61" s="1">
        <v>4</v>
      </c>
      <c r="G61" s="1">
        <v>6</v>
      </c>
      <c r="H61" s="1">
        <v>5</v>
      </c>
      <c r="I61" s="1">
        <v>80</v>
      </c>
      <c r="J61" s="1">
        <v>38</v>
      </c>
    </row>
    <row r="62" spans="1:10" x14ac:dyDescent="0.25">
      <c r="A62" s="1" t="s">
        <v>105</v>
      </c>
      <c r="B62" s="1">
        <v>60</v>
      </c>
      <c r="D62" s="1">
        <v>85</v>
      </c>
      <c r="E62" s="1">
        <v>3</v>
      </c>
      <c r="F62" s="1">
        <v>4</v>
      </c>
      <c r="G62" s="1">
        <v>8</v>
      </c>
      <c r="H62" s="1">
        <v>6</v>
      </c>
      <c r="I62" s="1">
        <v>101</v>
      </c>
      <c r="J62" s="1" t="s">
        <v>127</v>
      </c>
    </row>
    <row r="63" spans="1:10" x14ac:dyDescent="0.25">
      <c r="A63" s="1" t="s">
        <v>106</v>
      </c>
      <c r="B63" s="1">
        <v>200</v>
      </c>
      <c r="D63" s="1">
        <v>104</v>
      </c>
      <c r="E63" s="1">
        <v>2</v>
      </c>
      <c r="G63" s="1">
        <v>20</v>
      </c>
      <c r="H63" s="1">
        <v>8</v>
      </c>
      <c r="I63" s="1">
        <v>40</v>
      </c>
      <c r="J63" s="1">
        <v>271</v>
      </c>
    </row>
    <row r="64" spans="1:10" x14ac:dyDescent="0.25">
      <c r="A64" s="1" t="s">
        <v>61</v>
      </c>
      <c r="B64" s="1">
        <v>50</v>
      </c>
      <c r="D64" s="1">
        <v>33</v>
      </c>
      <c r="E64" s="1">
        <v>0.5</v>
      </c>
      <c r="F64" s="1">
        <v>2</v>
      </c>
      <c r="G64" s="1">
        <v>3</v>
      </c>
      <c r="J64" s="1">
        <v>462</v>
      </c>
    </row>
    <row r="65" spans="1:10" x14ac:dyDescent="0.25">
      <c r="A65" s="1" t="s">
        <v>27</v>
      </c>
      <c r="B65" s="1">
        <v>250</v>
      </c>
    </row>
    <row r="66" spans="1:10" x14ac:dyDescent="0.25">
      <c r="A66" s="1" t="s">
        <v>107</v>
      </c>
      <c r="B66" s="1">
        <v>250</v>
      </c>
      <c r="D66" s="1">
        <v>130</v>
      </c>
      <c r="E66" s="1">
        <v>5</v>
      </c>
      <c r="F66" s="1">
        <v>3</v>
      </c>
      <c r="G66" s="1">
        <v>23</v>
      </c>
      <c r="H66" s="1">
        <v>13</v>
      </c>
      <c r="I66" s="1">
        <v>35</v>
      </c>
      <c r="J66" s="1">
        <v>78</v>
      </c>
    </row>
    <row r="67" spans="1:10" x14ac:dyDescent="0.25">
      <c r="A67" s="1" t="s">
        <v>108</v>
      </c>
      <c r="B67" s="1">
        <v>250</v>
      </c>
      <c r="D67" s="1">
        <v>128</v>
      </c>
      <c r="E67" s="1">
        <v>3</v>
      </c>
      <c r="F67" s="1">
        <v>3</v>
      </c>
      <c r="G67" s="1">
        <v>5</v>
      </c>
      <c r="H67" s="1">
        <v>13</v>
      </c>
      <c r="I67" s="1">
        <v>33</v>
      </c>
      <c r="J67" s="1">
        <v>78</v>
      </c>
    </row>
    <row r="68" spans="1:10" x14ac:dyDescent="0.25">
      <c r="A68" s="1" t="s">
        <v>28</v>
      </c>
      <c r="B68" s="1">
        <v>250</v>
      </c>
    </row>
    <row r="69" spans="1:10" x14ac:dyDescent="0.25">
      <c r="A69" s="1" t="s">
        <v>51</v>
      </c>
      <c r="B69" s="1">
        <v>250</v>
      </c>
      <c r="D69" s="1">
        <v>182</v>
      </c>
      <c r="E69" s="1">
        <v>7</v>
      </c>
      <c r="F69" s="1">
        <v>7</v>
      </c>
      <c r="G69" s="1">
        <v>7</v>
      </c>
      <c r="H69" s="1">
        <v>5</v>
      </c>
      <c r="J69" s="1">
        <v>87</v>
      </c>
    </row>
    <row r="70" spans="1:10" x14ac:dyDescent="0.25">
      <c r="A70" s="1" t="s">
        <v>109</v>
      </c>
      <c r="B70" s="1">
        <v>250</v>
      </c>
      <c r="D70" s="1">
        <v>121</v>
      </c>
      <c r="E70" s="1">
        <v>2</v>
      </c>
      <c r="F70" s="1">
        <v>5</v>
      </c>
      <c r="G70" s="1">
        <v>10</v>
      </c>
      <c r="H70" s="1">
        <v>7</v>
      </c>
      <c r="I70" s="1">
        <v>36</v>
      </c>
      <c r="J70" s="1">
        <v>73</v>
      </c>
    </row>
    <row r="71" spans="1:10" x14ac:dyDescent="0.25">
      <c r="A71" s="1" t="s">
        <v>110</v>
      </c>
      <c r="B71" s="1">
        <v>250</v>
      </c>
      <c r="C71" s="2" t="s">
        <v>32</v>
      </c>
      <c r="D71" s="9">
        <v>140</v>
      </c>
      <c r="E71" s="9">
        <v>5</v>
      </c>
      <c r="F71" s="9">
        <v>8</v>
      </c>
      <c r="G71" s="9">
        <v>13</v>
      </c>
      <c r="H71" s="9">
        <v>5</v>
      </c>
      <c r="I71" s="9">
        <v>43</v>
      </c>
      <c r="J71" s="9">
        <v>78</v>
      </c>
    </row>
    <row r="72" spans="1:10" x14ac:dyDescent="0.25">
      <c r="A72" s="1" t="s">
        <v>111</v>
      </c>
      <c r="B72" s="1">
        <v>250</v>
      </c>
      <c r="D72" s="1">
        <v>123</v>
      </c>
      <c r="E72" s="1">
        <v>3</v>
      </c>
      <c r="F72" s="1">
        <v>3</v>
      </c>
      <c r="G72" s="1">
        <v>23</v>
      </c>
      <c r="H72" s="1">
        <v>3</v>
      </c>
      <c r="I72" s="1">
        <v>13</v>
      </c>
      <c r="J72" s="1">
        <v>85</v>
      </c>
    </row>
    <row r="73" spans="1:10" x14ac:dyDescent="0.25">
      <c r="A73" s="1" t="s">
        <v>112</v>
      </c>
      <c r="B73" s="1">
        <v>250</v>
      </c>
      <c r="D73" s="1">
        <v>171</v>
      </c>
      <c r="E73" s="1">
        <v>3</v>
      </c>
      <c r="F73" s="1">
        <v>7</v>
      </c>
      <c r="G73" s="1">
        <v>11</v>
      </c>
      <c r="H73" s="1">
        <v>2</v>
      </c>
      <c r="I73" s="1">
        <v>13</v>
      </c>
      <c r="J73" s="1">
        <v>2019</v>
      </c>
    </row>
    <row r="74" spans="1:10" x14ac:dyDescent="0.25">
      <c r="A74" s="1" t="s">
        <v>113</v>
      </c>
      <c r="B74" s="1">
        <v>250</v>
      </c>
      <c r="D74" s="1">
        <v>135</v>
      </c>
      <c r="E74" s="1">
        <v>2</v>
      </c>
      <c r="F74" s="1">
        <v>3</v>
      </c>
      <c r="G74" s="1">
        <v>5</v>
      </c>
      <c r="H74" s="1">
        <v>11</v>
      </c>
      <c r="I74" s="1">
        <v>32</v>
      </c>
      <c r="J74" s="1">
        <v>75</v>
      </c>
    </row>
    <row r="75" spans="1:10" x14ac:dyDescent="0.25">
      <c r="A75" s="1" t="s">
        <v>114</v>
      </c>
      <c r="B75" s="1">
        <v>20</v>
      </c>
      <c r="D75" s="1">
        <v>71</v>
      </c>
      <c r="E75" s="1">
        <v>4</v>
      </c>
      <c r="F75" s="1">
        <v>4</v>
      </c>
      <c r="I75" s="1">
        <v>104</v>
      </c>
    </row>
    <row r="76" spans="1:10" x14ac:dyDescent="0.25">
      <c r="A76" s="1" t="s">
        <v>63</v>
      </c>
      <c r="B76" s="1">
        <v>150</v>
      </c>
    </row>
    <row r="77" spans="1:10" x14ac:dyDescent="0.25">
      <c r="A77" s="1" t="s">
        <v>115</v>
      </c>
      <c r="B77" s="1">
        <v>80</v>
      </c>
      <c r="D77" s="1">
        <v>160</v>
      </c>
      <c r="E77" s="1">
        <v>5</v>
      </c>
      <c r="F77" s="1">
        <v>6</v>
      </c>
      <c r="G77" s="1">
        <v>4</v>
      </c>
      <c r="H77" s="1">
        <v>2</v>
      </c>
      <c r="I77" s="1">
        <v>42</v>
      </c>
      <c r="J77" s="1">
        <v>286</v>
      </c>
    </row>
    <row r="78" spans="1:10" x14ac:dyDescent="0.25">
      <c r="A78" s="1" t="s">
        <v>56</v>
      </c>
      <c r="B78" s="1">
        <v>60</v>
      </c>
      <c r="D78" s="1">
        <v>159</v>
      </c>
      <c r="E78" s="1">
        <v>5</v>
      </c>
      <c r="F78" s="1">
        <v>1</v>
      </c>
      <c r="G78" s="1">
        <v>29</v>
      </c>
      <c r="I78" s="1">
        <v>14</v>
      </c>
      <c r="J78" s="1">
        <v>0</v>
      </c>
    </row>
    <row r="79" spans="1:10" x14ac:dyDescent="0.25">
      <c r="A79" s="1" t="s">
        <v>116</v>
      </c>
      <c r="B79" s="1">
        <v>200</v>
      </c>
      <c r="D79" s="1">
        <v>72</v>
      </c>
      <c r="E79" s="1">
        <v>2</v>
      </c>
      <c r="F79" s="1">
        <v>2</v>
      </c>
      <c r="G79" s="1">
        <v>14</v>
      </c>
      <c r="H79" s="1">
        <v>1</v>
      </c>
      <c r="I79" s="1">
        <v>59</v>
      </c>
      <c r="J79" s="1">
        <v>394</v>
      </c>
    </row>
    <row r="80" spans="1:10" x14ac:dyDescent="0.25">
      <c r="A80" s="1" t="s">
        <v>29</v>
      </c>
      <c r="B80" s="1">
        <v>200</v>
      </c>
      <c r="D80" s="1">
        <v>50</v>
      </c>
      <c r="J80" s="1">
        <v>391</v>
      </c>
    </row>
    <row r="81" spans="1:10" x14ac:dyDescent="0.25">
      <c r="A81" s="1" t="s">
        <v>30</v>
      </c>
      <c r="B81" s="1">
        <v>1</v>
      </c>
      <c r="J81" s="1">
        <v>401</v>
      </c>
    </row>
    <row r="82" spans="1:10" x14ac:dyDescent="0.25">
      <c r="A82" s="1" t="s">
        <v>31</v>
      </c>
      <c r="B82" s="1">
        <v>250</v>
      </c>
      <c r="D82" s="1">
        <v>85</v>
      </c>
      <c r="E82" s="1">
        <v>3</v>
      </c>
      <c r="F82" s="1">
        <v>5</v>
      </c>
      <c r="G82" s="1">
        <v>8</v>
      </c>
      <c r="H82" s="1">
        <v>30</v>
      </c>
      <c r="I82" s="1">
        <v>38</v>
      </c>
      <c r="J82" s="1">
        <v>66</v>
      </c>
    </row>
    <row r="83" spans="1:10" x14ac:dyDescent="0.25">
      <c r="A83" s="1" t="s">
        <v>57</v>
      </c>
      <c r="B83" s="1">
        <v>100</v>
      </c>
      <c r="D83" s="1">
        <v>41</v>
      </c>
      <c r="G83" s="1">
        <v>10</v>
      </c>
      <c r="H83" s="1">
        <v>10</v>
      </c>
      <c r="I83" s="1">
        <v>16</v>
      </c>
      <c r="J83" s="1">
        <v>368</v>
      </c>
    </row>
    <row r="84" spans="1:10" x14ac:dyDescent="0.25">
      <c r="A84" s="1" t="s">
        <v>117</v>
      </c>
      <c r="B84" s="1">
        <v>40</v>
      </c>
      <c r="D84" s="1">
        <v>63</v>
      </c>
      <c r="E84" s="1">
        <v>5</v>
      </c>
      <c r="F84" s="1">
        <v>5</v>
      </c>
      <c r="I84" s="1">
        <v>22</v>
      </c>
      <c r="J84" s="1">
        <v>213</v>
      </c>
    </row>
    <row r="85" spans="1:10" x14ac:dyDescent="0.25">
      <c r="A85" s="1" t="s">
        <v>118</v>
      </c>
      <c r="B85" s="1">
        <v>60</v>
      </c>
      <c r="D85" s="1">
        <v>8</v>
      </c>
      <c r="E85" s="1">
        <v>1</v>
      </c>
      <c r="G85" s="1">
        <v>1</v>
      </c>
      <c r="H85" s="1">
        <v>3</v>
      </c>
      <c r="I85" s="1">
        <v>14</v>
      </c>
      <c r="J85" s="1">
        <v>53</v>
      </c>
    </row>
  </sheetData>
  <autoFilter ref="A2:B48"/>
  <mergeCells count="144">
    <mergeCell ref="P2:S2"/>
    <mergeCell ref="Y2:AB2"/>
    <mergeCell ref="AI2:AL2"/>
    <mergeCell ref="AR2:AU2"/>
    <mergeCell ref="BA2:BD2"/>
    <mergeCell ref="BK2:BN2"/>
    <mergeCell ref="Q1:S1"/>
    <mergeCell ref="Z1:AB1"/>
    <mergeCell ref="AJ1:AL1"/>
    <mergeCell ref="AS1:AU1"/>
    <mergeCell ref="BB1:BD1"/>
    <mergeCell ref="BL1:BN1"/>
    <mergeCell ref="L4:S4"/>
    <mergeCell ref="U4:AB4"/>
    <mergeCell ref="AE4:AL4"/>
    <mergeCell ref="AN4:AU4"/>
    <mergeCell ref="AW4:BD4"/>
    <mergeCell ref="BG4:BN4"/>
    <mergeCell ref="P3:S3"/>
    <mergeCell ref="Y3:AB3"/>
    <mergeCell ref="AI3:AL3"/>
    <mergeCell ref="AR3:AU3"/>
    <mergeCell ref="BA3:BD3"/>
    <mergeCell ref="BK3:BN3"/>
    <mergeCell ref="U6:U7"/>
    <mergeCell ref="V6:V7"/>
    <mergeCell ref="W6:W7"/>
    <mergeCell ref="X6:Z6"/>
    <mergeCell ref="AA6:AA7"/>
    <mergeCell ref="AB6:AB7"/>
    <mergeCell ref="L6:L7"/>
    <mergeCell ref="M6:M7"/>
    <mergeCell ref="N6:N7"/>
    <mergeCell ref="O6:Q6"/>
    <mergeCell ref="R6:R7"/>
    <mergeCell ref="S6:S7"/>
    <mergeCell ref="AN6:AN7"/>
    <mergeCell ref="AO6:AO7"/>
    <mergeCell ref="AP6:AP7"/>
    <mergeCell ref="AQ6:AS6"/>
    <mergeCell ref="AT6:AT7"/>
    <mergeCell ref="AU6:AU7"/>
    <mergeCell ref="AE6:AE7"/>
    <mergeCell ref="AF6:AF7"/>
    <mergeCell ref="AG6:AG7"/>
    <mergeCell ref="AH6:AJ6"/>
    <mergeCell ref="AK6:AK7"/>
    <mergeCell ref="AL6:AL7"/>
    <mergeCell ref="BG6:BG7"/>
    <mergeCell ref="BH6:BH7"/>
    <mergeCell ref="BI6:BI7"/>
    <mergeCell ref="BJ6:BL6"/>
    <mergeCell ref="BM6:BM7"/>
    <mergeCell ref="BN6:BN7"/>
    <mergeCell ref="AW6:AW7"/>
    <mergeCell ref="AX6:AX7"/>
    <mergeCell ref="AY6:AY7"/>
    <mergeCell ref="AZ6:BB6"/>
    <mergeCell ref="BC6:BC7"/>
    <mergeCell ref="BD6:BD7"/>
    <mergeCell ref="L19:N19"/>
    <mergeCell ref="U19:W19"/>
    <mergeCell ref="AE19:AG19"/>
    <mergeCell ref="AN19:AP19"/>
    <mergeCell ref="AW19:AY19"/>
    <mergeCell ref="BG19:BI19"/>
    <mergeCell ref="L8:L18"/>
    <mergeCell ref="U8:U18"/>
    <mergeCell ref="AE8:AE18"/>
    <mergeCell ref="AN8:AN18"/>
    <mergeCell ref="AW8:AW18"/>
    <mergeCell ref="BG8:BG18"/>
    <mergeCell ref="P24:S24"/>
    <mergeCell ref="Y24:AB24"/>
    <mergeCell ref="AI24:AL24"/>
    <mergeCell ref="AR24:AU24"/>
    <mergeCell ref="BA24:BD24"/>
    <mergeCell ref="BK24:BN24"/>
    <mergeCell ref="Q23:S23"/>
    <mergeCell ref="Z23:AB23"/>
    <mergeCell ref="AJ23:AL23"/>
    <mergeCell ref="AS23:AU23"/>
    <mergeCell ref="BB23:BD23"/>
    <mergeCell ref="BL23:BN23"/>
    <mergeCell ref="L26:S26"/>
    <mergeCell ref="U26:AB26"/>
    <mergeCell ref="AE26:AL26"/>
    <mergeCell ref="AN26:AU26"/>
    <mergeCell ref="AW26:BD26"/>
    <mergeCell ref="BG26:BN26"/>
    <mergeCell ref="P25:S25"/>
    <mergeCell ref="Y25:AB25"/>
    <mergeCell ref="AI25:AL25"/>
    <mergeCell ref="AR25:AU25"/>
    <mergeCell ref="BA25:BD25"/>
    <mergeCell ref="BK25:BN25"/>
    <mergeCell ref="U28:U29"/>
    <mergeCell ref="V28:V29"/>
    <mergeCell ref="W28:W29"/>
    <mergeCell ref="X28:Z28"/>
    <mergeCell ref="AA28:AA29"/>
    <mergeCell ref="AB28:AB29"/>
    <mergeCell ref="L28:L29"/>
    <mergeCell ref="M28:M29"/>
    <mergeCell ref="N28:N29"/>
    <mergeCell ref="O28:Q28"/>
    <mergeCell ref="R28:R29"/>
    <mergeCell ref="S28:S29"/>
    <mergeCell ref="AN28:AN29"/>
    <mergeCell ref="AO28:AO29"/>
    <mergeCell ref="AP28:AP29"/>
    <mergeCell ref="AQ28:AS28"/>
    <mergeCell ref="AT28:AT29"/>
    <mergeCell ref="AU28:AU29"/>
    <mergeCell ref="AE28:AE29"/>
    <mergeCell ref="AF28:AF29"/>
    <mergeCell ref="AG28:AG29"/>
    <mergeCell ref="AH28:AJ28"/>
    <mergeCell ref="AK28:AK29"/>
    <mergeCell ref="AL28:AL29"/>
    <mergeCell ref="BG28:BG29"/>
    <mergeCell ref="BH28:BH29"/>
    <mergeCell ref="BI28:BI29"/>
    <mergeCell ref="BJ28:BL28"/>
    <mergeCell ref="BM28:BM29"/>
    <mergeCell ref="BN28:BN29"/>
    <mergeCell ref="AW28:AW29"/>
    <mergeCell ref="AX28:AX29"/>
    <mergeCell ref="AY28:AY29"/>
    <mergeCell ref="AZ28:BB28"/>
    <mergeCell ref="BC28:BC29"/>
    <mergeCell ref="BD28:BD29"/>
    <mergeCell ref="L41:N41"/>
    <mergeCell ref="U41:W41"/>
    <mergeCell ref="AE41:AG41"/>
    <mergeCell ref="AN41:AP41"/>
    <mergeCell ref="AW41:AY41"/>
    <mergeCell ref="BG41:BI41"/>
    <mergeCell ref="L30:L40"/>
    <mergeCell ref="U30:U40"/>
    <mergeCell ref="AE30:AE40"/>
    <mergeCell ref="AN30:AN40"/>
    <mergeCell ref="AW30:AW40"/>
    <mergeCell ref="BG30:BG40"/>
  </mergeCells>
  <conditionalFormatting sqref="AG8:AL18">
    <cfRule type="cellIs" dxfId="17" priority="18" operator="equal">
      <formula>0</formula>
    </cfRule>
  </conditionalFormatting>
  <conditionalFormatting sqref="AP8:AU18">
    <cfRule type="cellIs" dxfId="16" priority="17" operator="equal">
      <formula>0</formula>
    </cfRule>
  </conditionalFormatting>
  <conditionalFormatting sqref="AY8:BD18">
    <cfRule type="cellIs" dxfId="14" priority="15" operator="equal">
      <formula>0</formula>
    </cfRule>
  </conditionalFormatting>
  <conditionalFormatting sqref="AY30:BD40">
    <cfRule type="cellIs" dxfId="13" priority="14" operator="equal">
      <formula>0</formula>
    </cfRule>
  </conditionalFormatting>
  <conditionalFormatting sqref="BI8:BN18">
    <cfRule type="cellIs" dxfId="12" priority="13" operator="equal">
      <formula>0</formula>
    </cfRule>
  </conditionalFormatting>
  <conditionalFormatting sqref="BI30:BN40">
    <cfRule type="cellIs" dxfId="11" priority="12" operator="equal">
      <formula>0</formula>
    </cfRule>
  </conditionalFormatting>
  <conditionalFormatting sqref="AG37:AL40">
    <cfRule type="cellIs" dxfId="10" priority="11" operator="equal">
      <formula>0</formula>
    </cfRule>
  </conditionalFormatting>
  <conditionalFormatting sqref="AY30:BD40">
    <cfRule type="cellIs" dxfId="7" priority="8" operator="equal">
      <formula>0</formula>
    </cfRule>
  </conditionalFormatting>
  <conditionalFormatting sqref="BI30:BN40">
    <cfRule type="cellIs" dxfId="6" priority="7" operator="equal">
      <formula>0</formula>
    </cfRule>
  </conditionalFormatting>
  <conditionalFormatting sqref="N8:S18">
    <cfRule type="cellIs" dxfId="5" priority="6" operator="equal">
      <formula>0</formula>
    </cfRule>
  </conditionalFormatting>
  <conditionalFormatting sqref="W8:AB18">
    <cfRule type="cellIs" dxfId="4" priority="5" operator="equal">
      <formula>0</formula>
    </cfRule>
  </conditionalFormatting>
  <conditionalFormatting sqref="AG30:AL36">
    <cfRule type="cellIs" dxfId="3" priority="4" operator="equal">
      <formula>0</formula>
    </cfRule>
  </conditionalFormatting>
  <conditionalFormatting sqref="AP30:AU40">
    <cfRule type="cellIs" dxfId="2" priority="3" operator="equal">
      <formula>0</formula>
    </cfRule>
  </conditionalFormatting>
  <conditionalFormatting sqref="N30:S40">
    <cfRule type="cellIs" dxfId="1" priority="2" operator="equal">
      <formula>0</formula>
    </cfRule>
  </conditionalFormatting>
  <conditionalFormatting sqref="W30:AB40">
    <cfRule type="cellIs" dxfId="0" priority="1" operator="equal">
      <formula>0</formula>
    </cfRule>
  </conditionalFormatting>
  <dataValidations count="2">
    <dataValidation type="list" allowBlank="1" showInputMessage="1" showErrorMessage="1" sqref="V8:V18 M8:M14 M30:M40 AF30:AF38 AF8:AF16 BH8:BH16 AX8:AX16 AO8:AO16 AX30:AX38 BH30:BH38 AO30:AO38 V30:V40">
      <formula1>$A$3:$A$171</formula1>
    </dataValidation>
    <dataValidation type="list" allowBlank="1" showInputMessage="1" showErrorMessage="1" sqref="AO17:AO18 AX17:AX18 M15:M18 BH39:BH40 AF39:AF40 AF17:AF18 BH17:BH18 AX39:AX40 AO39:AO40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portrait" horizontalDpi="180" verticalDpi="180" r:id="rId1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Утвержденное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2023-04-10T07:48:26Z</dcterms:modified>
</cp:coreProperties>
</file>